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<sst xmlns="http://schemas.openxmlformats.org/spreadsheetml/2006/main" count="150" uniqueCount="97">
  <si>
    <t>Ionescu Marius</t>
  </si>
  <si>
    <t xml:space="preserve"> </t>
  </si>
  <si>
    <t>intocmit</t>
  </si>
  <si>
    <t xml:space="preserve">                                                                                                                                                      </t>
  </si>
  <si>
    <t>Ec. Gabriela Blaga</t>
  </si>
  <si>
    <t>Şef Serviciu</t>
  </si>
  <si>
    <t>ec. Camelia Stretea</t>
  </si>
  <si>
    <t>Ec. Adriana Hluhaniuc</t>
  </si>
  <si>
    <t>Ec. Carmen Prodan</t>
  </si>
  <si>
    <t>Director executiv  - Direcţia Relaţii Contractuale</t>
  </si>
  <si>
    <t>Director executiv - Direcţia Economică</t>
  </si>
  <si>
    <t>Preşedinte - Director general</t>
  </si>
  <si>
    <t xml:space="preserve">TOTAL GENERAL </t>
  </si>
  <si>
    <t>TOTAL</t>
  </si>
  <si>
    <t>69XXX00</t>
  </si>
  <si>
    <t>Bucuresti</t>
  </si>
  <si>
    <t>01.05. 2015</t>
  </si>
  <si>
    <t>02651</t>
  </si>
  <si>
    <t>069XXX0</t>
  </si>
  <si>
    <t>EZ27005</t>
  </si>
  <si>
    <t>CLARFON</t>
  </si>
  <si>
    <t>RO02TR</t>
  </si>
  <si>
    <t>EZ70050</t>
  </si>
  <si>
    <t>5069XXX</t>
  </si>
  <si>
    <t>01.05.  2015</t>
  </si>
  <si>
    <t>008873</t>
  </si>
  <si>
    <t>EZ27025</t>
  </si>
  <si>
    <t>ANCEU</t>
  </si>
  <si>
    <t>RO59TR</t>
  </si>
  <si>
    <t>008524</t>
  </si>
  <si>
    <t>EZ2700</t>
  </si>
  <si>
    <t>RO26TR</t>
  </si>
  <si>
    <t>069XXX</t>
  </si>
  <si>
    <t>009250</t>
  </si>
  <si>
    <t>NEUROLOGY</t>
  </si>
  <si>
    <t>EZ4215</t>
  </si>
  <si>
    <t>Ilfov</t>
  </si>
  <si>
    <t>Sintesti</t>
  </si>
  <si>
    <t>SERVICES</t>
  </si>
  <si>
    <t>RO09TR</t>
  </si>
  <si>
    <t xml:space="preserve">MEDICAL </t>
  </si>
  <si>
    <t>RO12TREZ7005069XXX002568</t>
  </si>
  <si>
    <t>ORTOPEDICA</t>
  </si>
  <si>
    <t>AIR LIQUIDE VITALAIRE</t>
  </si>
  <si>
    <t>ATOMEDICAL VEST</t>
  </si>
  <si>
    <t>RO97TREZ6215069XXX003608</t>
  </si>
  <si>
    <t>Timisoara</t>
  </si>
  <si>
    <t xml:space="preserve">LINDE GAZ </t>
  </si>
  <si>
    <t>RO27TREZ7005069XXX005305</t>
  </si>
  <si>
    <t>BIOSINTEX</t>
  </si>
  <si>
    <t>NEWMEDICS</t>
  </si>
  <si>
    <t>RO29TREZ2165069XXX015101</t>
  </si>
  <si>
    <t>Cluj Napoca</t>
  </si>
  <si>
    <t>PROTMED PROTETIKA</t>
  </si>
  <si>
    <t>RO92TREZ7005069XXX003941</t>
  </si>
  <si>
    <t>AUDIO NOVA</t>
  </si>
  <si>
    <t>RO62TREZ2165069XXX009560</t>
  </si>
  <si>
    <t>ROMSOUND</t>
  </si>
  <si>
    <t>RO53TREZ2165069XXX011177</t>
  </si>
  <si>
    <t>MEDICA M3 COMEXIM</t>
  </si>
  <si>
    <t>RO94TREZ4215069XXX002288</t>
  </si>
  <si>
    <t>MOTIVATION</t>
  </si>
  <si>
    <t>01.05.   2015</t>
  </si>
  <si>
    <t>RO63TREZ7005069XXX003008</t>
  </si>
  <si>
    <t>plata</t>
  </si>
  <si>
    <t>RON</t>
  </si>
  <si>
    <t>raport control</t>
  </si>
  <si>
    <t>beneficiarului</t>
  </si>
  <si>
    <t>suma</t>
  </si>
  <si>
    <t xml:space="preserve">data </t>
  </si>
  <si>
    <t>numar</t>
  </si>
  <si>
    <t>legal</t>
  </si>
  <si>
    <t>contr.</t>
  </si>
  <si>
    <t xml:space="preserve">Ramas  de </t>
  </si>
  <si>
    <t>Suma de plata</t>
  </si>
  <si>
    <t>Retineri</t>
  </si>
  <si>
    <t>Refuz</t>
  </si>
  <si>
    <t xml:space="preserve">Suma datorata </t>
  </si>
  <si>
    <t>Factura</t>
  </si>
  <si>
    <t>Nr. Cont</t>
  </si>
  <si>
    <t>Trezoreria</t>
  </si>
  <si>
    <t>Data ang.</t>
  </si>
  <si>
    <t>Nr</t>
  </si>
  <si>
    <t>Localitatea</t>
  </si>
  <si>
    <t>Beneficiar</t>
  </si>
  <si>
    <t>Nr.crt</t>
  </si>
  <si>
    <t>CAS Maramures</t>
  </si>
  <si>
    <t xml:space="preserve">ORTOPROFIL </t>
  </si>
  <si>
    <t>BIANGI</t>
  </si>
  <si>
    <t>IMPEX</t>
  </si>
  <si>
    <t>16,08.2017</t>
  </si>
  <si>
    <t>OSTEOPHARM</t>
  </si>
  <si>
    <t>EXPRESS</t>
  </si>
  <si>
    <t>Centralizatorul facturilor aferente dispozitivelor medicale platite in luna septembrie 2017</t>
  </si>
  <si>
    <t xml:space="preserve"> august 2017</t>
  </si>
  <si>
    <t xml:space="preserve">trimis in ERP </t>
  </si>
  <si>
    <t>sept. 2017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</si>
</sst>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44" fontId="3" fillId="33" borderId="0" xfId="44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4" fontId="4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0" fontId="3" fillId="0" borderId="0" xfId="56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/>
    </xf>
    <xf numFmtId="4" fontId="3" fillId="33" borderId="0" xfId="56" applyNumberFormat="1" applyFont="1" applyFill="1">
      <alignment/>
      <protection/>
    </xf>
    <xf numFmtId="4" fontId="3" fillId="33" borderId="0" xfId="0" applyNumberFormat="1" applyFont="1" applyFill="1" applyBorder="1" applyAlignment="1">
      <alignment/>
    </xf>
    <xf numFmtId="0" fontId="4" fillId="33" borderId="0" xfId="55" applyFont="1" applyFill="1" applyAlignment="1">
      <alignment horizontal="center"/>
      <protection/>
    </xf>
    <xf numFmtId="0" fontId="4" fillId="33" borderId="0" xfId="55" applyFont="1" applyFill="1" applyBorder="1" applyAlignment="1">
      <alignment/>
      <protection/>
    </xf>
    <xf numFmtId="0" fontId="4" fillId="0" borderId="0" xfId="55" applyFont="1" applyFill="1" applyBorder="1" applyAlignment="1">
      <alignment/>
      <protection/>
    </xf>
    <xf numFmtId="0" fontId="3" fillId="0" borderId="0" xfId="56" applyFont="1" applyFill="1" applyAlignment="1">
      <alignment horizontal="left"/>
      <protection/>
    </xf>
    <xf numFmtId="0" fontId="3" fillId="0" borderId="0" xfId="56" applyFont="1" applyFill="1">
      <alignment/>
      <protection/>
    </xf>
    <xf numFmtId="0" fontId="3" fillId="0" borderId="0" xfId="56" applyFont="1" applyFill="1" applyAlignment="1">
      <alignment horizontal="center"/>
      <protection/>
    </xf>
    <xf numFmtId="0" fontId="3" fillId="0" borderId="0" xfId="56" applyFont="1" applyFill="1" applyBorder="1" applyAlignment="1">
      <alignment horizontal="left"/>
      <protection/>
    </xf>
    <xf numFmtId="4" fontId="3" fillId="33" borderId="0" xfId="55" applyNumberFormat="1" applyFont="1" applyFill="1" applyAlignment="1">
      <alignment horizontal="left"/>
      <protection/>
    </xf>
    <xf numFmtId="0" fontId="3" fillId="33" borderId="0" xfId="56" applyFont="1" applyFill="1" applyBorder="1">
      <alignment/>
      <protection/>
    </xf>
    <xf numFmtId="0" fontId="3" fillId="0" borderId="0" xfId="55" applyFont="1" applyFill="1" applyBorder="1">
      <alignment/>
      <protection/>
    </xf>
    <xf numFmtId="0" fontId="3" fillId="0" borderId="0" xfId="55" applyFont="1" applyFill="1">
      <alignment/>
      <protection/>
    </xf>
    <xf numFmtId="0" fontId="3" fillId="0" borderId="0" xfId="55" applyFont="1" applyFill="1" applyAlignment="1">
      <alignment horizontal="center"/>
      <protection/>
    </xf>
    <xf numFmtId="0" fontId="3" fillId="0" borderId="0" xfId="55" applyFont="1" applyFill="1" applyBorder="1" applyAlignment="1">
      <alignment vertical="center"/>
      <protection/>
    </xf>
    <xf numFmtId="0" fontId="0" fillId="33" borderId="0" xfId="0" applyFill="1" applyAlignment="1">
      <alignment/>
    </xf>
    <xf numFmtId="4" fontId="3" fillId="33" borderId="0" xfId="55" applyNumberFormat="1" applyFont="1" applyFill="1" applyAlignment="1">
      <alignment horizontal="center"/>
      <protection/>
    </xf>
    <xf numFmtId="0" fontId="3" fillId="33" borderId="0" xfId="55" applyFont="1" applyFill="1" applyBorder="1">
      <alignment/>
      <protection/>
    </xf>
    <xf numFmtId="0" fontId="4" fillId="0" borderId="0" xfId="55" applyFont="1" applyFill="1">
      <alignment/>
      <protection/>
    </xf>
    <xf numFmtId="0" fontId="4" fillId="0" borderId="0" xfId="55" applyFont="1" applyFill="1" applyAlignment="1">
      <alignment horizontal="center"/>
      <protection/>
    </xf>
    <xf numFmtId="0" fontId="3" fillId="0" borderId="0" xfId="55" applyFont="1" applyFill="1" applyBorder="1" applyAlignment="1">
      <alignment horizontal="left"/>
      <protection/>
    </xf>
    <xf numFmtId="0" fontId="4" fillId="0" borderId="0" xfId="55" applyFont="1" applyBorder="1" applyAlignment="1">
      <alignment vertical="center"/>
      <protection/>
    </xf>
    <xf numFmtId="0" fontId="4" fillId="0" borderId="0" xfId="55" applyFont="1" applyFill="1" applyBorder="1" applyAlignment="1">
      <alignment horizontal="center"/>
      <protection/>
    </xf>
    <xf numFmtId="0" fontId="4" fillId="0" borderId="0" xfId="55" applyFont="1" applyBorder="1" applyAlignment="1">
      <alignment horizontal="left" vertical="center"/>
      <protection/>
    </xf>
    <xf numFmtId="4" fontId="4" fillId="33" borderId="0" xfId="55" applyNumberFormat="1" applyFont="1" applyFill="1" applyBorder="1" applyAlignment="1">
      <alignment/>
      <protection/>
    </xf>
    <xf numFmtId="0" fontId="3" fillId="33" borderId="0" xfId="55" applyFont="1" applyFill="1" applyBorder="1" applyAlignment="1">
      <alignment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4" fillId="33" borderId="10" xfId="56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2" xfId="56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0" fontId="4" fillId="33" borderId="14" xfId="56" applyFont="1" applyFill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justify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justify" vertical="center"/>
    </xf>
    <xf numFmtId="0" fontId="3" fillId="0" borderId="15" xfId="0" applyFont="1" applyFill="1" applyBorder="1" applyAlignment="1">
      <alignment horizontal="center" vertical="center"/>
    </xf>
    <xf numFmtId="0" fontId="4" fillId="33" borderId="13" xfId="56" applyFont="1" applyFill="1" applyBorder="1" applyAlignment="1">
      <alignment horizontal="center" vertical="center" wrapText="1"/>
      <protection/>
    </xf>
    <xf numFmtId="0" fontId="3" fillId="0" borderId="13" xfId="56" applyFont="1" applyFill="1" applyBorder="1" applyAlignment="1">
      <alignment horizontal="justify" vertical="center"/>
      <protection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16" xfId="0" applyFont="1" applyFill="1" applyBorder="1" applyAlignment="1">
      <alignment horizontal="justify" vertical="center"/>
    </xf>
    <xf numFmtId="0" fontId="3" fillId="0" borderId="16" xfId="0" applyFont="1" applyFill="1" applyBorder="1" applyAlignment="1">
      <alignment horizontal="left" vertical="center" wrapText="1"/>
    </xf>
    <xf numFmtId="0" fontId="4" fillId="33" borderId="16" xfId="56" applyFont="1" applyFill="1" applyBorder="1" applyAlignment="1">
      <alignment horizontal="center" vertical="center" wrapText="1"/>
      <protection/>
    </xf>
    <xf numFmtId="0" fontId="3" fillId="33" borderId="16" xfId="0" applyFont="1" applyFill="1" applyBorder="1" applyAlignment="1">
      <alignment horizontal="center" vertical="center"/>
    </xf>
    <xf numFmtId="0" fontId="4" fillId="33" borderId="11" xfId="56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justify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56" applyFont="1" applyFill="1" applyBorder="1" applyAlignment="1">
      <alignment horizontal="justify" vertical="center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3" xfId="56" applyFont="1" applyFill="1" applyBorder="1" applyAlignment="1">
      <alignment horizontal="left" vertical="center" wrapText="1"/>
      <protection/>
    </xf>
    <xf numFmtId="0" fontId="3" fillId="0" borderId="12" xfId="56" applyFont="1" applyFill="1" applyBorder="1" applyAlignment="1">
      <alignment horizontal="left" vertical="center"/>
      <protection/>
    </xf>
    <xf numFmtId="0" fontId="3" fillId="0" borderId="16" xfId="56" applyFont="1" applyFill="1" applyBorder="1" applyAlignment="1">
      <alignment horizontal="lef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0" xfId="56" applyFont="1" applyFill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horizontal="left" vertical="center"/>
      <protection/>
    </xf>
    <xf numFmtId="49" fontId="3" fillId="0" borderId="17" xfId="0" applyNumberFormat="1" applyFont="1" applyFill="1" applyBorder="1" applyAlignment="1">
      <alignment horizontal="left" vertical="center" wrapText="1"/>
    </xf>
    <xf numFmtId="0" fontId="3" fillId="0" borderId="17" xfId="56" applyFont="1" applyFill="1" applyBorder="1" applyAlignment="1">
      <alignment horizontal="left" vertical="center"/>
      <protection/>
    </xf>
    <xf numFmtId="0" fontId="3" fillId="0" borderId="15" xfId="56" applyFont="1" applyFill="1" applyBorder="1" applyAlignment="1">
      <alignment horizontal="left" vertical="center"/>
      <protection/>
    </xf>
    <xf numFmtId="0" fontId="2" fillId="0" borderId="13" xfId="0" applyFont="1" applyBorder="1" applyAlignment="1">
      <alignment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56" applyFont="1" applyFill="1" applyBorder="1" applyAlignment="1">
      <alignment horizontal="left" vertical="center"/>
      <protection/>
    </xf>
    <xf numFmtId="0" fontId="3" fillId="0" borderId="11" xfId="56" applyFont="1" applyFill="1" applyBorder="1" applyAlignment="1">
      <alignment horizontal="justify" vertical="center"/>
      <protection/>
    </xf>
    <xf numFmtId="0" fontId="3" fillId="0" borderId="13" xfId="56" applyFont="1" applyFill="1" applyBorder="1" applyAlignment="1">
      <alignment horizontal="left" vertical="center"/>
      <protection/>
    </xf>
    <xf numFmtId="49" fontId="3" fillId="0" borderId="19" xfId="0" applyNumberFormat="1" applyFont="1" applyFill="1" applyBorder="1" applyAlignment="1">
      <alignment horizontal="left" vertical="center" wrapText="1"/>
    </xf>
    <xf numFmtId="0" fontId="4" fillId="33" borderId="0" xfId="56" applyFont="1" applyFill="1" applyBorder="1" applyAlignment="1">
      <alignment horizontal="center" vertical="center" wrapText="1"/>
      <protection/>
    </xf>
    <xf numFmtId="0" fontId="3" fillId="0" borderId="20" xfId="0" applyFont="1" applyFill="1" applyBorder="1" applyAlignment="1">
      <alignment horizontal="left" vertical="center" wrapText="1"/>
    </xf>
    <xf numFmtId="14" fontId="3" fillId="0" borderId="16" xfId="0" applyNumberFormat="1" applyFont="1" applyFill="1" applyBorder="1" applyAlignment="1">
      <alignment horizontal="left" vertical="center" wrapText="1"/>
    </xf>
    <xf numFmtId="0" fontId="3" fillId="0" borderId="16" xfId="56" applyFont="1" applyFill="1" applyBorder="1" applyAlignment="1">
      <alignment horizontal="left" vertical="center"/>
      <protection/>
    </xf>
    <xf numFmtId="0" fontId="4" fillId="33" borderId="20" xfId="56" applyFont="1" applyFill="1" applyBorder="1" applyAlignment="1">
      <alignment horizontal="center" vertical="center" wrapText="1"/>
      <protection/>
    </xf>
    <xf numFmtId="0" fontId="3" fillId="33" borderId="1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justify" vertical="center"/>
    </xf>
    <xf numFmtId="0" fontId="3" fillId="0" borderId="11" xfId="0" applyFont="1" applyFill="1" applyBorder="1" applyAlignment="1">
      <alignment vertical="center"/>
    </xf>
    <xf numFmtId="0" fontId="3" fillId="0" borderId="11" xfId="56" applyFont="1" applyFill="1" applyBorder="1" applyAlignment="1">
      <alignment horizontal="left" vertical="center" wrapText="1"/>
      <protection/>
    </xf>
    <xf numFmtId="0" fontId="3" fillId="0" borderId="11" xfId="56" applyFont="1" applyFill="1" applyBorder="1" applyAlignment="1">
      <alignment horizontal="left" vertical="center"/>
      <protection/>
    </xf>
    <xf numFmtId="0" fontId="3" fillId="33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11" xfId="56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1" xfId="56" applyFont="1" applyFill="1" applyBorder="1" applyAlignment="1">
      <alignment horizontal="left" vertic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13" xfId="56" applyFont="1" applyFill="1" applyBorder="1">
      <alignment/>
      <protection/>
    </xf>
    <xf numFmtId="0" fontId="3" fillId="0" borderId="13" xfId="56" applyFont="1" applyFill="1" applyBorder="1" applyAlignment="1">
      <alignment horizontal="left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55" applyFont="1" applyFill="1" applyBorder="1" applyAlignment="1">
      <alignment horizontal="justify" vertical="center"/>
      <protection/>
    </xf>
    <xf numFmtId="0" fontId="3" fillId="0" borderId="11" xfId="55" applyFont="1" applyFill="1" applyBorder="1" applyAlignment="1">
      <alignment horizontal="left" vertical="center" wrapText="1"/>
      <protection/>
    </xf>
    <xf numFmtId="14" fontId="3" fillId="0" borderId="11" xfId="55" applyNumberFormat="1" applyFont="1" applyFill="1" applyBorder="1" applyAlignment="1">
      <alignment horizontal="justify" vertic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/>
      <protection/>
    </xf>
    <xf numFmtId="49" fontId="3" fillId="0" borderId="17" xfId="55" applyNumberFormat="1" applyFont="1" applyFill="1" applyBorder="1">
      <alignment/>
      <protection/>
    </xf>
    <xf numFmtId="4" fontId="3" fillId="0" borderId="17" xfId="55" applyNumberFormat="1" applyFont="1" applyFill="1" applyBorder="1">
      <alignment/>
      <protection/>
    </xf>
    <xf numFmtId="0" fontId="5" fillId="0" borderId="21" xfId="55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/>
      <protection/>
    </xf>
    <xf numFmtId="4" fontId="3" fillId="0" borderId="18" xfId="55" applyNumberFormat="1" applyFont="1" applyFill="1" applyBorder="1">
      <alignment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6" xfId="55" applyFont="1" applyFill="1" applyBorder="1" applyAlignment="1">
      <alignment horizontal="center" vertical="center"/>
      <protection/>
    </xf>
    <xf numFmtId="0" fontId="4" fillId="0" borderId="0" xfId="55" applyFont="1" applyFill="1" applyAlignment="1">
      <alignment/>
      <protection/>
    </xf>
    <xf numFmtId="0" fontId="4" fillId="0" borderId="0" xfId="55" applyFont="1" applyFill="1" applyAlignment="1">
      <alignment horizontal="left"/>
      <protection/>
    </xf>
    <xf numFmtId="0" fontId="6" fillId="0" borderId="0" xfId="55" applyFont="1" applyFill="1" applyAlignment="1">
      <alignment/>
      <protection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4" fillId="33" borderId="0" xfId="55" applyFont="1" applyFill="1" applyBorder="1" applyAlignment="1">
      <alignment horizontal="center"/>
      <protection/>
    </xf>
    <xf numFmtId="0" fontId="6" fillId="33" borderId="0" xfId="55" applyFont="1" applyFill="1" applyAlignment="1">
      <alignment/>
      <protection/>
    </xf>
    <xf numFmtId="0" fontId="4" fillId="33" borderId="0" xfId="55" applyFont="1" applyFill="1" applyAlignment="1">
      <alignment/>
      <protection/>
    </xf>
    <xf numFmtId="0" fontId="3" fillId="33" borderId="11" xfId="55" applyFont="1" applyFill="1" applyBorder="1" applyAlignment="1">
      <alignment horizontal="center" shrinkToFit="1"/>
      <protection/>
    </xf>
    <xf numFmtId="0" fontId="3" fillId="0" borderId="13" xfId="55" applyFont="1" applyFill="1" applyBorder="1" applyAlignment="1">
      <alignment horizontal="left" vertical="center" wrapText="1"/>
      <protection/>
    </xf>
    <xf numFmtId="0" fontId="3" fillId="0" borderId="13" xfId="55" applyFont="1" applyFill="1" applyBorder="1" applyAlignment="1">
      <alignment horizontal="center" vertical="center"/>
      <protection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3" xfId="56" applyFont="1" applyFill="1" applyBorder="1" applyAlignment="1">
      <alignment horizontal="justify" vertical="center"/>
      <protection/>
    </xf>
    <xf numFmtId="0" fontId="4" fillId="33" borderId="16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justify" vertical="center"/>
    </xf>
    <xf numFmtId="0" fontId="5" fillId="0" borderId="13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0" fontId="3" fillId="0" borderId="12" xfId="56" applyFont="1" applyFill="1" applyBorder="1" applyAlignment="1">
      <alignment horizontal="left" vertical="center" wrapText="1"/>
      <protection/>
    </xf>
    <xf numFmtId="0" fontId="3" fillId="0" borderId="18" xfId="0" applyFont="1" applyFill="1" applyBorder="1" applyAlignment="1">
      <alignment horizontal="center" vertical="justify"/>
    </xf>
    <xf numFmtId="0" fontId="3" fillId="0" borderId="12" xfId="55" applyFont="1" applyFill="1" applyBorder="1" applyAlignment="1">
      <alignment horizontal="left" vertical="center"/>
      <protection/>
    </xf>
    <xf numFmtId="0" fontId="0" fillId="0" borderId="16" xfId="0" applyBorder="1" applyAlignment="1">
      <alignment/>
    </xf>
    <xf numFmtId="0" fontId="3" fillId="0" borderId="23" xfId="55" applyFont="1" applyFill="1" applyBorder="1" applyAlignment="1">
      <alignment horizontal="left" vertical="center"/>
      <protection/>
    </xf>
    <xf numFmtId="0" fontId="4" fillId="0" borderId="14" xfId="55" applyFont="1" applyFill="1" applyBorder="1" applyAlignment="1">
      <alignment horizontal="center" vertical="center" wrapText="1"/>
      <protection/>
    </xf>
    <xf numFmtId="0" fontId="4" fillId="0" borderId="16" xfId="55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vertical="center"/>
    </xf>
    <xf numFmtId="4" fontId="3" fillId="33" borderId="22" xfId="55" applyNumberFormat="1" applyFont="1" applyFill="1" applyBorder="1" applyAlignment="1">
      <alignment horizontal="center"/>
      <protection/>
    </xf>
    <xf numFmtId="0" fontId="4" fillId="33" borderId="0" xfId="55" applyFont="1" applyFill="1" applyBorder="1" applyAlignment="1">
      <alignment horizontal="center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/>
      <protection/>
    </xf>
    <xf numFmtId="0" fontId="3" fillId="33" borderId="11" xfId="55" applyFont="1" applyFill="1" applyBorder="1" applyAlignment="1">
      <alignment horizontal="center"/>
      <protection/>
    </xf>
    <xf numFmtId="0" fontId="3" fillId="33" borderId="16" xfId="55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justify"/>
    </xf>
    <xf numFmtId="0" fontId="3" fillId="0" borderId="16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55" applyFont="1" applyFill="1" applyBorder="1" applyAlignment="1">
      <alignment horizontal="center" vertical="center"/>
      <protection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6" xfId="55" applyFont="1" applyFill="1" applyBorder="1" applyAlignment="1">
      <alignment horizontal="left" vertical="center"/>
      <protection/>
    </xf>
    <xf numFmtId="0" fontId="3" fillId="0" borderId="10" xfId="55" applyFont="1" applyFill="1" applyBorder="1" applyAlignment="1">
      <alignment horizontal="left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6" xfId="56" applyFont="1" applyFill="1" applyBorder="1" applyAlignment="1">
      <alignment horizontal="center" vertical="center"/>
      <protection/>
    </xf>
    <xf numFmtId="0" fontId="3" fillId="0" borderId="13" xfId="56" applyFont="1" applyFill="1" applyBorder="1" applyAlignment="1">
      <alignment horizontal="center" vertical="center"/>
      <protection/>
    </xf>
    <xf numFmtId="0" fontId="3" fillId="0" borderId="16" xfId="56" applyFont="1" applyFill="1" applyBorder="1" applyAlignment="1">
      <alignment horizontal="justify" vertical="center"/>
      <protection/>
    </xf>
    <xf numFmtId="0" fontId="3" fillId="0" borderId="13" xfId="56" applyFont="1" applyFill="1" applyBorder="1" applyAlignment="1">
      <alignment horizontal="justify" vertical="center"/>
      <protection/>
    </xf>
    <xf numFmtId="0" fontId="4" fillId="33" borderId="16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3" fillId="0" borderId="16" xfId="56" applyFont="1" applyFill="1" applyBorder="1" applyAlignment="1">
      <alignment horizontal="left" vertical="center"/>
      <protection/>
    </xf>
    <xf numFmtId="0" fontId="3" fillId="0" borderId="13" xfId="56" applyFont="1" applyFill="1" applyBorder="1" applyAlignment="1">
      <alignment horizontal="left" vertical="center"/>
      <protection/>
    </xf>
    <xf numFmtId="0" fontId="3" fillId="0" borderId="1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6" xfId="56" applyFont="1" applyFill="1" applyBorder="1" applyAlignment="1">
      <alignment horizontal="left" vertical="center" wrapText="1"/>
      <protection/>
    </xf>
    <xf numFmtId="0" fontId="3" fillId="0" borderId="13" xfId="56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justify" vertical="center"/>
    </xf>
    <xf numFmtId="0" fontId="3" fillId="0" borderId="13" xfId="0" applyFont="1" applyFill="1" applyBorder="1" applyAlignment="1">
      <alignment horizontal="justify" vertical="center"/>
    </xf>
    <xf numFmtId="0" fontId="3" fillId="33" borderId="11" xfId="55" applyFont="1" applyFill="1" applyBorder="1" applyAlignment="1">
      <alignment horizontal="center"/>
      <protection/>
    </xf>
    <xf numFmtId="0" fontId="3" fillId="33" borderId="22" xfId="55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6" xfId="55" applyFont="1" applyFill="1" applyBorder="1" applyAlignment="1">
      <alignment horizontal="justify" vertical="center"/>
      <protection/>
    </xf>
    <xf numFmtId="0" fontId="3" fillId="0" borderId="13" xfId="55" applyFont="1" applyFill="1" applyBorder="1" applyAlignment="1">
      <alignment horizontal="justify" vertical="center"/>
      <protection/>
    </xf>
    <xf numFmtId="0" fontId="3" fillId="0" borderId="10" xfId="55" applyFont="1" applyFill="1" applyBorder="1" applyAlignment="1">
      <alignment horizontal="justify" vertical="center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56" applyFont="1" applyFill="1" applyBorder="1" applyAlignment="1">
      <alignment horizontal="justify" vertical="center"/>
      <protection/>
    </xf>
    <xf numFmtId="4" fontId="3" fillId="0" borderId="23" xfId="55" applyNumberFormat="1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horizontal="left" vertical="center" wrapText="1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justify" vertical="center"/>
    </xf>
    <xf numFmtId="0" fontId="3" fillId="0" borderId="16" xfId="55" applyFont="1" applyFill="1" applyBorder="1" applyAlignment="1">
      <alignment horizontal="left" vertical="center" wrapText="1"/>
      <protection/>
    </xf>
    <xf numFmtId="4" fontId="4" fillId="33" borderId="0" xfId="55" applyNumberFormat="1" applyFont="1" applyFill="1" applyBorder="1" applyAlignment="1">
      <alignment horizontal="center"/>
      <protection/>
    </xf>
    <xf numFmtId="0" fontId="4" fillId="33" borderId="0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justify" vertical="center" wrapText="1"/>
      <protection/>
    </xf>
    <xf numFmtId="0" fontId="3" fillId="0" borderId="10" xfId="55" applyFont="1" applyFill="1" applyBorder="1" applyAlignment="1">
      <alignment horizontal="justify" vertical="center" wrapText="1"/>
      <protection/>
    </xf>
    <xf numFmtId="0" fontId="3" fillId="0" borderId="16" xfId="56" applyFont="1" applyFill="1" applyBorder="1" applyAlignment="1">
      <alignment horizontal="center" vertical="center" wrapText="1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0" xfId="56" applyFont="1" applyFill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horizontal="left" vertical="center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55" applyFont="1" applyFill="1" applyBorder="1" applyAlignment="1">
      <alignment horizontal="lef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14" fontId="3" fillId="0" borderId="16" xfId="55" applyNumberFormat="1" applyFont="1" applyFill="1" applyBorder="1" applyAlignment="1">
      <alignment horizontal="justify" vertical="center"/>
      <protection/>
    </xf>
    <xf numFmtId="14" fontId="3" fillId="0" borderId="13" xfId="55" applyNumberFormat="1" applyFont="1" applyFill="1" applyBorder="1" applyAlignment="1">
      <alignment horizontal="justify" vertical="center"/>
      <protection/>
    </xf>
    <xf numFmtId="14" fontId="3" fillId="0" borderId="10" xfId="55" applyNumberFormat="1" applyFont="1" applyFill="1" applyBorder="1" applyAlignment="1">
      <alignment horizontal="justify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14" fontId="44" fillId="33" borderId="11" xfId="0" applyNumberFormat="1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24" fillId="33" borderId="11" xfId="55" applyFont="1" applyFill="1" applyBorder="1" applyAlignment="1">
      <alignment horizontal="center"/>
      <protection/>
    </xf>
    <xf numFmtId="2" fontId="44" fillId="33" borderId="11" xfId="0" applyNumberFormat="1" applyFont="1" applyFill="1" applyBorder="1" applyAlignment="1">
      <alignment/>
    </xf>
    <xf numFmtId="0" fontId="44" fillId="33" borderId="0" xfId="0" applyFont="1" applyFill="1" applyAlignment="1">
      <alignment/>
    </xf>
    <xf numFmtId="4" fontId="44" fillId="33" borderId="0" xfId="0" applyNumberFormat="1" applyFont="1" applyFill="1" applyAlignment="1">
      <alignment/>
    </xf>
    <xf numFmtId="0" fontId="44" fillId="33" borderId="0" xfId="0" applyFont="1" applyFill="1" applyAlignment="1">
      <alignment horizontal="center"/>
    </xf>
    <xf numFmtId="0" fontId="26" fillId="33" borderId="0" xfId="55" applyFont="1" applyFill="1" applyAlignment="1">
      <alignment/>
      <protection/>
    </xf>
    <xf numFmtId="0" fontId="25" fillId="33" borderId="0" xfId="55" applyFont="1" applyFill="1" applyAlignment="1">
      <alignment horizontal="center"/>
      <protection/>
    </xf>
    <xf numFmtId="0" fontId="24" fillId="33" borderId="0" xfId="55" applyFont="1" applyFill="1" applyAlignment="1">
      <alignment horizontal="center"/>
      <protection/>
    </xf>
    <xf numFmtId="0" fontId="24" fillId="33" borderId="0" xfId="0" applyFont="1" applyFill="1" applyAlignment="1">
      <alignment horizontal="center"/>
    </xf>
    <xf numFmtId="0" fontId="27" fillId="33" borderId="11" xfId="0" applyFont="1" applyFill="1" applyBorder="1" applyAlignment="1">
      <alignment/>
    </xf>
    <xf numFmtId="2" fontId="27" fillId="33" borderId="11" xfId="0" applyNumberFormat="1" applyFont="1" applyFill="1" applyBorder="1" applyAlignment="1">
      <alignment/>
    </xf>
    <xf numFmtId="14" fontId="27" fillId="33" borderId="11" xfId="0" applyNumberFormat="1" applyFont="1" applyFill="1" applyBorder="1" applyAlignment="1">
      <alignment horizontal="right"/>
    </xf>
    <xf numFmtId="0" fontId="27" fillId="33" borderId="11" xfId="55" applyFont="1" applyFill="1" applyBorder="1" applyAlignment="1">
      <alignment horizontal="right"/>
      <protection/>
    </xf>
    <xf numFmtId="4" fontId="27" fillId="33" borderId="11" xfId="55" applyNumberFormat="1" applyFont="1" applyFill="1" applyBorder="1" applyAlignment="1">
      <alignment horizontal="right"/>
      <protection/>
    </xf>
    <xf numFmtId="49" fontId="27" fillId="33" borderId="11" xfId="55" applyNumberFormat="1" applyFont="1" applyFill="1" applyBorder="1" applyAlignment="1">
      <alignment horizontal="right"/>
      <protection/>
    </xf>
    <xf numFmtId="0" fontId="27" fillId="33" borderId="11" xfId="55" applyFont="1" applyFill="1" applyBorder="1" applyAlignment="1">
      <alignment horizontal="center"/>
      <protection/>
    </xf>
    <xf numFmtId="4" fontId="27" fillId="33" borderId="11" xfId="55" applyNumberFormat="1" applyFont="1" applyFill="1" applyBorder="1" applyAlignment="1">
      <alignment horizontal="center" vertical="center"/>
      <protection/>
    </xf>
    <xf numFmtId="0" fontId="27" fillId="33" borderId="11" xfId="55" applyFont="1" applyFill="1" applyBorder="1" applyAlignment="1">
      <alignment horizontal="center" vertical="center"/>
      <protection/>
    </xf>
    <xf numFmtId="0" fontId="26" fillId="33" borderId="11" xfId="0" applyFont="1" applyFill="1" applyBorder="1" applyAlignment="1">
      <alignment/>
    </xf>
    <xf numFmtId="4" fontId="26" fillId="33" borderId="11" xfId="55" applyNumberFormat="1" applyFont="1" applyFill="1" applyBorder="1">
      <alignment/>
      <protection/>
    </xf>
    <xf numFmtId="0" fontId="27" fillId="33" borderId="11" xfId="56" applyFont="1" applyFill="1" applyBorder="1">
      <alignment/>
      <protection/>
    </xf>
    <xf numFmtId="0" fontId="27" fillId="33" borderId="11" xfId="56" applyFont="1" applyFill="1" applyBorder="1" applyAlignment="1">
      <alignment horizontal="center"/>
      <protection/>
    </xf>
    <xf numFmtId="4" fontId="26" fillId="33" borderId="11" xfId="56" applyNumberFormat="1" applyFont="1" applyFill="1" applyBorder="1">
      <alignment/>
      <protection/>
    </xf>
    <xf numFmtId="4" fontId="27" fillId="33" borderId="11" xfId="56" applyNumberFormat="1" applyFont="1" applyFill="1" applyBorder="1">
      <alignment/>
      <protection/>
    </xf>
    <xf numFmtId="0" fontId="27" fillId="33" borderId="10" xfId="56" applyFont="1" applyFill="1" applyBorder="1">
      <alignment/>
      <protection/>
    </xf>
    <xf numFmtId="0" fontId="27" fillId="33" borderId="10" xfId="56" applyFont="1" applyFill="1" applyBorder="1" applyAlignment="1">
      <alignment horizontal="center"/>
      <protection/>
    </xf>
    <xf numFmtId="4" fontId="26" fillId="33" borderId="10" xfId="56" applyNumberFormat="1" applyFont="1" applyFill="1" applyBorder="1">
      <alignment/>
      <protection/>
    </xf>
    <xf numFmtId="2" fontId="27" fillId="33" borderId="11" xfId="56" applyNumberFormat="1" applyFont="1" applyFill="1" applyBorder="1" applyAlignment="1">
      <alignment horizontal="right"/>
      <protection/>
    </xf>
    <xf numFmtId="4" fontId="27" fillId="33" borderId="11" xfId="56" applyNumberFormat="1" applyFont="1" applyFill="1" applyBorder="1" applyAlignment="1">
      <alignment horizontal="right"/>
      <protection/>
    </xf>
    <xf numFmtId="4" fontId="27" fillId="33" borderId="10" xfId="56" applyNumberFormat="1" applyFont="1" applyFill="1" applyBorder="1" applyAlignment="1">
      <alignment horizontal="right"/>
      <protection/>
    </xf>
    <xf numFmtId="0" fontId="27" fillId="33" borderId="10" xfId="0" applyFont="1" applyFill="1" applyBorder="1" applyAlignment="1">
      <alignment/>
    </xf>
    <xf numFmtId="4" fontId="27" fillId="33" borderId="10" xfId="56" applyNumberFormat="1" applyFont="1" applyFill="1" applyBorder="1">
      <alignment/>
      <protection/>
    </xf>
    <xf numFmtId="4" fontId="27" fillId="33" borderId="10" xfId="0" applyNumberFormat="1" applyFont="1" applyFill="1" applyBorder="1" applyAlignment="1">
      <alignment/>
    </xf>
    <xf numFmtId="0" fontId="27" fillId="33" borderId="11" xfId="0" applyFont="1" applyFill="1" applyBorder="1" applyAlignment="1">
      <alignment horizontal="right"/>
    </xf>
    <xf numFmtId="0" fontId="26" fillId="33" borderId="11" xfId="56" applyFont="1" applyFill="1" applyBorder="1">
      <alignment/>
      <protection/>
    </xf>
    <xf numFmtId="0" fontId="26" fillId="33" borderId="11" xfId="56" applyFont="1" applyFill="1" applyBorder="1" applyAlignment="1">
      <alignment horizontal="center"/>
      <protection/>
    </xf>
    <xf numFmtId="0" fontId="27" fillId="33" borderId="21" xfId="56" applyFont="1" applyFill="1" applyBorder="1" applyAlignment="1">
      <alignment horizontal="center"/>
      <protection/>
    </xf>
    <xf numFmtId="14" fontId="27" fillId="33" borderId="21" xfId="0" applyNumberFormat="1" applyFont="1" applyFill="1" applyBorder="1" applyAlignment="1">
      <alignment horizontal="right"/>
    </xf>
    <xf numFmtId="0" fontId="26" fillId="33" borderId="23" xfId="56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rd 03.2004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6"/>
  <sheetViews>
    <sheetView tabSelected="1" zoomScalePageLayoutView="0" workbookViewId="0" topLeftCell="A1">
      <selection activeCell="S7" sqref="S7"/>
    </sheetView>
  </sheetViews>
  <sheetFormatPr defaultColWidth="9.140625" defaultRowHeight="15"/>
  <cols>
    <col min="1" max="1" width="5.00390625" style="0" customWidth="1"/>
    <col min="2" max="2" width="12.7109375" style="0" customWidth="1"/>
    <col min="3" max="7" width="0" style="0" hidden="1" customWidth="1"/>
    <col min="8" max="8" width="9.8515625" style="3" customWidth="1"/>
    <col min="9" max="9" width="9.8515625" style="245" customWidth="1"/>
    <col min="10" max="10" width="11.00390625" style="3" customWidth="1"/>
    <col min="11" max="11" width="11.7109375" style="0" customWidth="1"/>
    <col min="12" max="12" width="11.00390625" style="0" customWidth="1"/>
    <col min="13" max="13" width="11.28125" style="0" customWidth="1"/>
    <col min="14" max="15" width="9.140625" style="0" customWidth="1"/>
    <col min="16" max="16" width="11.28125" style="0" hidden="1" customWidth="1"/>
    <col min="17" max="17" width="11.140625" style="3" customWidth="1"/>
    <col min="18" max="18" width="11.57421875" style="3" customWidth="1"/>
  </cols>
  <sheetData>
    <row r="1" spans="2:13" ht="15">
      <c r="B1" s="1" t="s">
        <v>86</v>
      </c>
      <c r="C1" s="2"/>
      <c r="H1" s="4"/>
      <c r="I1" s="247"/>
      <c r="L1" s="1"/>
      <c r="M1" s="1"/>
    </row>
    <row r="2" spans="2:13" ht="15">
      <c r="B2" s="1"/>
      <c r="C2" s="2"/>
      <c r="H2" s="4"/>
      <c r="I2" s="247"/>
      <c r="L2" s="1"/>
      <c r="M2" s="1"/>
    </row>
    <row r="3" spans="1:18" ht="15">
      <c r="A3" s="10"/>
      <c r="B3" s="137" t="s">
        <v>93</v>
      </c>
      <c r="C3" s="137"/>
      <c r="D3" s="137"/>
      <c r="E3" s="137"/>
      <c r="F3" s="137"/>
      <c r="G3" s="137"/>
      <c r="H3" s="141"/>
      <c r="I3" s="248"/>
      <c r="J3" s="141"/>
      <c r="K3" s="137"/>
      <c r="L3" s="137"/>
      <c r="M3" s="137"/>
      <c r="N3" s="137"/>
      <c r="O3" s="137"/>
      <c r="P3" s="137"/>
      <c r="Q3" s="141"/>
      <c r="R3" s="17"/>
    </row>
    <row r="4" spans="1:18" ht="15">
      <c r="A4" s="10"/>
      <c r="B4" s="37"/>
      <c r="C4" s="37"/>
      <c r="D4" s="37"/>
      <c r="E4" s="37"/>
      <c r="F4" s="37"/>
      <c r="G4" s="37"/>
      <c r="H4" s="20"/>
      <c r="I4" s="249"/>
      <c r="J4" s="20"/>
      <c r="K4" s="37"/>
      <c r="L4" s="37"/>
      <c r="M4" s="37"/>
      <c r="N4" s="37"/>
      <c r="O4" s="37"/>
      <c r="P4" s="37"/>
      <c r="Q4" s="20"/>
      <c r="R4" s="17"/>
    </row>
    <row r="5" spans="1:18" ht="15">
      <c r="A5" s="10"/>
      <c r="B5" s="135"/>
      <c r="C5" s="136"/>
      <c r="D5" s="37"/>
      <c r="E5" s="135"/>
      <c r="F5" s="136"/>
      <c r="G5" s="135"/>
      <c r="H5" s="142"/>
      <c r="I5" s="249"/>
      <c r="J5" s="142"/>
      <c r="K5" s="135"/>
      <c r="L5" s="135"/>
      <c r="M5" s="135"/>
      <c r="N5" s="135"/>
      <c r="O5" s="135"/>
      <c r="P5" s="135"/>
      <c r="Q5" s="142"/>
      <c r="R5" s="17"/>
    </row>
    <row r="6" spans="1:18" ht="15">
      <c r="A6" s="172" t="s">
        <v>85</v>
      </c>
      <c r="B6" s="185" t="s">
        <v>84</v>
      </c>
      <c r="C6" s="183" t="s">
        <v>83</v>
      </c>
      <c r="D6" s="134" t="s">
        <v>82</v>
      </c>
      <c r="E6" s="133" t="s">
        <v>81</v>
      </c>
      <c r="F6" s="216" t="s">
        <v>80</v>
      </c>
      <c r="G6" s="185" t="s">
        <v>79</v>
      </c>
      <c r="H6" s="204" t="s">
        <v>78</v>
      </c>
      <c r="I6" s="204"/>
      <c r="J6" s="205"/>
      <c r="K6" s="132" t="s">
        <v>77</v>
      </c>
      <c r="L6" s="132" t="s">
        <v>95</v>
      </c>
      <c r="M6" s="132" t="s">
        <v>95</v>
      </c>
      <c r="N6" s="131" t="s">
        <v>75</v>
      </c>
      <c r="O6" s="212" t="s">
        <v>76</v>
      </c>
      <c r="P6" s="130" t="s">
        <v>75</v>
      </c>
      <c r="Q6" s="143" t="s">
        <v>74</v>
      </c>
      <c r="R6" s="168" t="s">
        <v>73</v>
      </c>
    </row>
    <row r="7" spans="1:18" ht="15">
      <c r="A7" s="173"/>
      <c r="B7" s="186"/>
      <c r="C7" s="184"/>
      <c r="D7" s="129" t="s">
        <v>72</v>
      </c>
      <c r="E7" s="128" t="s">
        <v>71</v>
      </c>
      <c r="F7" s="214"/>
      <c r="G7" s="186"/>
      <c r="H7" s="166" t="s">
        <v>70</v>
      </c>
      <c r="I7" s="243" t="s">
        <v>69</v>
      </c>
      <c r="J7" s="163" t="s">
        <v>68</v>
      </c>
      <c r="K7" s="127" t="s">
        <v>67</v>
      </c>
      <c r="L7" s="126" t="s">
        <v>94</v>
      </c>
      <c r="M7" s="126" t="s">
        <v>96</v>
      </c>
      <c r="N7" s="125"/>
      <c r="O7" s="212"/>
      <c r="P7" s="124" t="s">
        <v>66</v>
      </c>
      <c r="Q7" s="167" t="s">
        <v>65</v>
      </c>
      <c r="R7" s="169" t="s">
        <v>64</v>
      </c>
    </row>
    <row r="8" spans="1:18" ht="18.75" customHeight="1">
      <c r="A8" s="156"/>
      <c r="B8" s="158"/>
      <c r="C8" s="157"/>
      <c r="D8" s="152"/>
      <c r="E8" s="153"/>
      <c r="F8" s="144"/>
      <c r="G8" s="145"/>
      <c r="H8" s="252">
        <v>68539</v>
      </c>
      <c r="I8" s="241">
        <v>42947</v>
      </c>
      <c r="J8" s="253">
        <v>253.7</v>
      </c>
      <c r="K8" s="253">
        <v>253.7</v>
      </c>
      <c r="L8" s="253">
        <v>253.7</v>
      </c>
      <c r="M8" s="253"/>
      <c r="N8" s="253"/>
      <c r="O8" s="253"/>
      <c r="P8" s="253"/>
      <c r="Q8" s="253">
        <f>J8-N8-O8</f>
        <v>253.7</v>
      </c>
      <c r="R8" s="253">
        <v>0</v>
      </c>
    </row>
    <row r="9" spans="1:18" ht="15" customHeight="1">
      <c r="A9" s="170">
        <v>1</v>
      </c>
      <c r="B9" s="154"/>
      <c r="C9" s="240" t="s">
        <v>15</v>
      </c>
      <c r="D9" s="185">
        <v>13</v>
      </c>
      <c r="E9" s="237" t="s">
        <v>62</v>
      </c>
      <c r="F9" s="216" t="s">
        <v>15</v>
      </c>
      <c r="G9" s="207" t="s">
        <v>63</v>
      </c>
      <c r="H9" s="252">
        <v>68538</v>
      </c>
      <c r="I9" s="241">
        <v>42947</v>
      </c>
      <c r="J9" s="253">
        <v>252.6</v>
      </c>
      <c r="K9" s="253">
        <v>252.6</v>
      </c>
      <c r="L9" s="253">
        <v>252.6</v>
      </c>
      <c r="M9" s="253"/>
      <c r="N9" s="253">
        <v>0</v>
      </c>
      <c r="O9" s="253"/>
      <c r="P9" s="253"/>
      <c r="Q9" s="253">
        <f>J9-N9-O9</f>
        <v>252.6</v>
      </c>
      <c r="R9" s="253"/>
    </row>
    <row r="10" spans="1:18" ht="15">
      <c r="A10" s="170"/>
      <c r="B10" s="154"/>
      <c r="C10" s="233"/>
      <c r="D10" s="176"/>
      <c r="E10" s="238"/>
      <c r="F10" s="213"/>
      <c r="G10" s="208"/>
      <c r="H10" s="252">
        <v>68518</v>
      </c>
      <c r="I10" s="241">
        <v>42947</v>
      </c>
      <c r="J10" s="253">
        <v>1149.72</v>
      </c>
      <c r="K10" s="253">
        <v>1149.72</v>
      </c>
      <c r="L10" s="253">
        <v>1149.72</v>
      </c>
      <c r="M10" s="253"/>
      <c r="N10" s="253"/>
      <c r="O10" s="253"/>
      <c r="P10" s="253"/>
      <c r="Q10" s="253">
        <f>J10-N10-O10</f>
        <v>1149.72</v>
      </c>
      <c r="R10" s="253"/>
    </row>
    <row r="11" spans="1:18" ht="15">
      <c r="A11" s="170"/>
      <c r="B11" s="154"/>
      <c r="C11" s="233"/>
      <c r="D11" s="176"/>
      <c r="E11" s="238"/>
      <c r="F11" s="213"/>
      <c r="G11" s="208"/>
      <c r="H11" s="252">
        <v>68517</v>
      </c>
      <c r="I11" s="241">
        <v>42947</v>
      </c>
      <c r="J11" s="253">
        <v>505.2</v>
      </c>
      <c r="K11" s="253">
        <v>505.2</v>
      </c>
      <c r="L11" s="253">
        <v>505.2</v>
      </c>
      <c r="M11" s="253"/>
      <c r="N11" s="253"/>
      <c r="O11" s="253"/>
      <c r="P11" s="253"/>
      <c r="Q11" s="253">
        <f>J11-N11-O11</f>
        <v>505.2</v>
      </c>
      <c r="R11" s="253"/>
    </row>
    <row r="12" spans="1:18" ht="15">
      <c r="A12" s="170"/>
      <c r="B12" s="154"/>
      <c r="C12" s="233"/>
      <c r="D12" s="176"/>
      <c r="E12" s="238"/>
      <c r="F12" s="213"/>
      <c r="G12" s="208"/>
      <c r="H12" s="252">
        <v>68432</v>
      </c>
      <c r="I12" s="241">
        <v>42947</v>
      </c>
      <c r="J12" s="253">
        <v>6912.23</v>
      </c>
      <c r="K12" s="253">
        <v>6912.23</v>
      </c>
      <c r="L12" s="253">
        <v>6912.23</v>
      </c>
      <c r="M12" s="253"/>
      <c r="N12" s="253"/>
      <c r="O12" s="253"/>
      <c r="P12" s="253"/>
      <c r="Q12" s="253">
        <f>J12-N12-O12</f>
        <v>6912.23</v>
      </c>
      <c r="R12" s="253"/>
    </row>
    <row r="13" spans="1:18" ht="15">
      <c r="A13" s="170"/>
      <c r="B13" s="154"/>
      <c r="C13" s="233"/>
      <c r="D13" s="176"/>
      <c r="E13" s="238"/>
      <c r="F13" s="213"/>
      <c r="G13" s="208"/>
      <c r="H13" s="252">
        <v>68433</v>
      </c>
      <c r="I13" s="241">
        <v>42947</v>
      </c>
      <c r="J13" s="253">
        <v>30539.57</v>
      </c>
      <c r="K13" s="253">
        <v>30539.57</v>
      </c>
      <c r="L13" s="253">
        <v>30539.57</v>
      </c>
      <c r="M13" s="253"/>
      <c r="N13" s="253"/>
      <c r="O13" s="253"/>
      <c r="P13" s="253"/>
      <c r="Q13" s="253">
        <f>J13-N13-O13</f>
        <v>30539.57</v>
      </c>
      <c r="R13" s="253"/>
    </row>
    <row r="14" spans="1:18" ht="15">
      <c r="A14" s="170"/>
      <c r="B14" s="154"/>
      <c r="C14" s="233"/>
      <c r="D14" s="176"/>
      <c r="E14" s="238"/>
      <c r="F14" s="213"/>
      <c r="G14" s="208"/>
      <c r="H14" s="252">
        <v>66720</v>
      </c>
      <c r="I14" s="254">
        <v>42965</v>
      </c>
      <c r="J14" s="252">
        <v>15916.72</v>
      </c>
      <c r="K14" s="252">
        <v>15916.72</v>
      </c>
      <c r="L14" s="252"/>
      <c r="M14" s="252">
        <v>15916.72</v>
      </c>
      <c r="N14" s="252"/>
      <c r="O14" s="252"/>
      <c r="P14" s="252"/>
      <c r="Q14" s="253">
        <f>J14-N14-O14-R14</f>
        <v>0</v>
      </c>
      <c r="R14" s="253">
        <f>K14-O14-P14</f>
        <v>15916.72</v>
      </c>
    </row>
    <row r="15" spans="1:18" ht="15">
      <c r="A15" s="170"/>
      <c r="B15" s="154"/>
      <c r="C15" s="233"/>
      <c r="D15" s="176"/>
      <c r="E15" s="238"/>
      <c r="F15" s="213"/>
      <c r="G15" s="208"/>
      <c r="H15" s="252">
        <v>68431</v>
      </c>
      <c r="I15" s="241">
        <v>42947</v>
      </c>
      <c r="J15" s="253">
        <v>2606.86</v>
      </c>
      <c r="K15" s="253">
        <v>2606.86</v>
      </c>
      <c r="L15" s="253"/>
      <c r="M15" s="253">
        <v>2606.86</v>
      </c>
      <c r="N15" s="253"/>
      <c r="O15" s="253"/>
      <c r="P15" s="253"/>
      <c r="Q15" s="253">
        <f>J15-N15-O15-R15</f>
        <v>2606.86</v>
      </c>
      <c r="R15" s="242"/>
    </row>
    <row r="16" spans="1:18" ht="15">
      <c r="A16" s="170"/>
      <c r="B16" s="154"/>
      <c r="C16" s="233"/>
      <c r="D16" s="176"/>
      <c r="E16" s="238"/>
      <c r="F16" s="213"/>
      <c r="G16" s="208"/>
      <c r="H16" s="255">
        <v>66681</v>
      </c>
      <c r="I16" s="254">
        <v>42963</v>
      </c>
      <c r="J16" s="256">
        <v>5921.37</v>
      </c>
      <c r="K16" s="256">
        <v>5921.37</v>
      </c>
      <c r="L16" s="257"/>
      <c r="M16" s="256">
        <v>5921.37</v>
      </c>
      <c r="N16" s="258"/>
      <c r="O16" s="259"/>
      <c r="P16" s="260"/>
      <c r="Q16" s="253">
        <v>4115.85</v>
      </c>
      <c r="R16" s="253">
        <v>1805.52</v>
      </c>
    </row>
    <row r="17" spans="1:18" ht="15">
      <c r="A17" s="170"/>
      <c r="B17" s="154"/>
      <c r="C17" s="233"/>
      <c r="D17" s="176"/>
      <c r="E17" s="238"/>
      <c r="F17" s="213"/>
      <c r="G17" s="208"/>
      <c r="H17" s="255">
        <v>66680</v>
      </c>
      <c r="I17" s="254" t="s">
        <v>90</v>
      </c>
      <c r="J17" s="242">
        <v>9384.86</v>
      </c>
      <c r="K17" s="242">
        <v>9384.86</v>
      </c>
      <c r="L17" s="242"/>
      <c r="M17" s="242">
        <v>9384.86</v>
      </c>
      <c r="N17" s="242"/>
      <c r="O17" s="242"/>
      <c r="P17" s="242"/>
      <c r="Q17" s="253">
        <f aca="true" t="shared" si="0" ref="Q16:Q25">J17-N17-O17-R17</f>
        <v>0</v>
      </c>
      <c r="R17" s="253">
        <f>K17-O17-P17</f>
        <v>9384.86</v>
      </c>
    </row>
    <row r="18" spans="1:18" ht="16.5" customHeight="1">
      <c r="A18" s="170"/>
      <c r="B18" s="154" t="s">
        <v>40</v>
      </c>
      <c r="C18" s="233"/>
      <c r="D18" s="176"/>
      <c r="E18" s="238"/>
      <c r="F18" s="213"/>
      <c r="G18" s="208"/>
      <c r="H18" s="242">
        <v>66755</v>
      </c>
      <c r="I18" s="254">
        <v>42971</v>
      </c>
      <c r="J18" s="244">
        <v>2712.53</v>
      </c>
      <c r="K18" s="244">
        <v>2712.53</v>
      </c>
      <c r="L18" s="244"/>
      <c r="M18" s="244">
        <v>2712.53</v>
      </c>
      <c r="N18" s="244"/>
      <c r="O18" s="244"/>
      <c r="P18" s="244"/>
      <c r="Q18" s="253">
        <f t="shared" si="0"/>
        <v>0</v>
      </c>
      <c r="R18" s="253">
        <f>K18-O18-P18</f>
        <v>2712.53</v>
      </c>
    </row>
    <row r="19" spans="1:18" ht="15">
      <c r="A19" s="170"/>
      <c r="B19" s="154" t="s">
        <v>92</v>
      </c>
      <c r="C19" s="233"/>
      <c r="D19" s="176"/>
      <c r="E19" s="238"/>
      <c r="F19" s="213"/>
      <c r="G19" s="208"/>
      <c r="H19" s="242">
        <v>66754</v>
      </c>
      <c r="I19" s="254">
        <v>42971</v>
      </c>
      <c r="J19" s="242">
        <v>4279.76</v>
      </c>
      <c r="K19" s="242">
        <v>4279.76</v>
      </c>
      <c r="L19" s="242"/>
      <c r="M19" s="242">
        <v>4279.76</v>
      </c>
      <c r="N19" s="242"/>
      <c r="O19" s="242"/>
      <c r="P19" s="242"/>
      <c r="Q19" s="253">
        <f t="shared" si="0"/>
        <v>0</v>
      </c>
      <c r="R19" s="253">
        <f>K19-O19-P19</f>
        <v>4279.76</v>
      </c>
    </row>
    <row r="20" spans="1:18" ht="15">
      <c r="A20" s="170"/>
      <c r="B20" s="154"/>
      <c r="C20" s="233"/>
      <c r="D20" s="176"/>
      <c r="E20" s="238"/>
      <c r="F20" s="213"/>
      <c r="G20" s="208"/>
      <c r="H20" s="242">
        <v>66753</v>
      </c>
      <c r="I20" s="254">
        <v>42971</v>
      </c>
      <c r="J20" s="242">
        <v>4327.94</v>
      </c>
      <c r="K20" s="242">
        <v>4327.94</v>
      </c>
      <c r="L20" s="242"/>
      <c r="M20" s="242">
        <v>4327.94</v>
      </c>
      <c r="N20" s="242"/>
      <c r="O20" s="242"/>
      <c r="P20" s="242"/>
      <c r="Q20" s="253">
        <f t="shared" si="0"/>
        <v>0</v>
      </c>
      <c r="R20" s="253">
        <f>K20-O20-P20</f>
        <v>4327.94</v>
      </c>
    </row>
    <row r="21" spans="1:18" ht="15">
      <c r="A21" s="170"/>
      <c r="B21" s="154"/>
      <c r="C21" s="233"/>
      <c r="D21" s="176"/>
      <c r="E21" s="238"/>
      <c r="F21" s="213"/>
      <c r="G21" s="208"/>
      <c r="H21" s="261">
        <v>66792</v>
      </c>
      <c r="I21" s="254">
        <v>42976</v>
      </c>
      <c r="J21" s="252">
        <v>2684.63</v>
      </c>
      <c r="K21" s="252">
        <v>2684.63</v>
      </c>
      <c r="L21" s="253"/>
      <c r="M21" s="252">
        <v>2684.63</v>
      </c>
      <c r="N21" s="252"/>
      <c r="O21" s="252"/>
      <c r="P21" s="252"/>
      <c r="Q21" s="253">
        <f t="shared" si="0"/>
        <v>0</v>
      </c>
      <c r="R21" s="253">
        <f>K21-O21-P21</f>
        <v>2684.63</v>
      </c>
    </row>
    <row r="22" spans="1:18" ht="15">
      <c r="A22" s="170"/>
      <c r="B22" s="154"/>
      <c r="C22" s="233"/>
      <c r="D22" s="176"/>
      <c r="E22" s="238"/>
      <c r="F22" s="213"/>
      <c r="G22" s="208"/>
      <c r="H22" s="261">
        <v>66793</v>
      </c>
      <c r="I22" s="254">
        <v>42976</v>
      </c>
      <c r="J22" s="242">
        <v>5182.05</v>
      </c>
      <c r="K22" s="242">
        <v>5182.05</v>
      </c>
      <c r="L22" s="242"/>
      <c r="M22" s="242">
        <v>5182.05</v>
      </c>
      <c r="N22" s="242"/>
      <c r="O22" s="242"/>
      <c r="P22" s="242"/>
      <c r="Q22" s="253">
        <f t="shared" si="0"/>
        <v>0</v>
      </c>
      <c r="R22" s="253">
        <f>K22-O22-P22</f>
        <v>5182.05</v>
      </c>
    </row>
    <row r="23" spans="1:18" ht="15">
      <c r="A23" s="170"/>
      <c r="B23" s="154"/>
      <c r="C23" s="233"/>
      <c r="D23" s="176"/>
      <c r="E23" s="238"/>
      <c r="F23" s="213"/>
      <c r="G23" s="208"/>
      <c r="H23" s="252">
        <v>66814</v>
      </c>
      <c r="I23" s="254">
        <v>42977</v>
      </c>
      <c r="J23" s="253">
        <v>1010.4</v>
      </c>
      <c r="K23" s="253">
        <v>1010.4</v>
      </c>
      <c r="L23" s="253"/>
      <c r="M23" s="253">
        <v>1010.4</v>
      </c>
      <c r="N23" s="253"/>
      <c r="O23" s="253"/>
      <c r="P23" s="253"/>
      <c r="Q23" s="253">
        <f t="shared" si="0"/>
        <v>0</v>
      </c>
      <c r="R23" s="253">
        <f>K23-O23-P23</f>
        <v>1010.4</v>
      </c>
    </row>
    <row r="24" spans="1:18" ht="15">
      <c r="A24" s="170"/>
      <c r="B24" s="154"/>
      <c r="C24" s="233"/>
      <c r="D24" s="176"/>
      <c r="E24" s="238"/>
      <c r="F24" s="213"/>
      <c r="G24" s="208"/>
      <c r="H24" s="252">
        <v>66828</v>
      </c>
      <c r="I24" s="241">
        <v>42978</v>
      </c>
      <c r="J24" s="253">
        <v>609.12</v>
      </c>
      <c r="K24" s="253">
        <v>609.12</v>
      </c>
      <c r="L24" s="253"/>
      <c r="M24" s="253">
        <v>609.12</v>
      </c>
      <c r="N24" s="253"/>
      <c r="O24" s="253"/>
      <c r="P24" s="253"/>
      <c r="Q24" s="253">
        <f t="shared" si="0"/>
        <v>0</v>
      </c>
      <c r="R24" s="253">
        <v>609.12</v>
      </c>
    </row>
    <row r="25" spans="1:18" ht="15">
      <c r="A25" s="170"/>
      <c r="B25" s="154"/>
      <c r="C25" s="233"/>
      <c r="D25" s="176"/>
      <c r="E25" s="238"/>
      <c r="F25" s="213"/>
      <c r="G25" s="208"/>
      <c r="H25" s="252">
        <v>66815</v>
      </c>
      <c r="I25" s="254">
        <v>42977</v>
      </c>
      <c r="J25" s="253">
        <v>5532.48</v>
      </c>
      <c r="K25" s="253">
        <v>5532.48</v>
      </c>
      <c r="L25" s="253"/>
      <c r="M25" s="253">
        <v>5532.48</v>
      </c>
      <c r="N25" s="253"/>
      <c r="O25" s="253"/>
      <c r="P25" s="253"/>
      <c r="Q25" s="253">
        <f t="shared" si="0"/>
        <v>0</v>
      </c>
      <c r="R25" s="253">
        <f>K25-O25-P25</f>
        <v>5532.48</v>
      </c>
    </row>
    <row r="26" spans="1:18" ht="15">
      <c r="A26" s="171"/>
      <c r="B26" s="160" t="s">
        <v>13</v>
      </c>
      <c r="C26" s="184"/>
      <c r="D26" s="186"/>
      <c r="E26" s="239"/>
      <c r="F26" s="214"/>
      <c r="G26" s="209"/>
      <c r="H26" s="252"/>
      <c r="I26" s="241"/>
      <c r="J26" s="262">
        <f>SUM(J8:J25)</f>
        <v>99781.73999999999</v>
      </c>
      <c r="K26" s="262">
        <f>SUM(K8:K25)</f>
        <v>99781.73999999999</v>
      </c>
      <c r="L26" s="262">
        <f>SUM(L8:L25)</f>
        <v>39613.02</v>
      </c>
      <c r="M26" s="262">
        <f>SUM(M8:M25)</f>
        <v>60168.72</v>
      </c>
      <c r="N26" s="262">
        <v>0</v>
      </c>
      <c r="O26" s="262">
        <f>SUM(O8:O26)</f>
        <v>0</v>
      </c>
      <c r="P26" s="262">
        <f>SUM(P8:P26)</f>
        <v>0</v>
      </c>
      <c r="Q26" s="262">
        <f>SUM(Q8:Q25)</f>
        <v>46335.729999999996</v>
      </c>
      <c r="R26" s="262">
        <f>SUM(R8:R25)</f>
        <v>53446.01000000001</v>
      </c>
    </row>
    <row r="27" spans="1:18" ht="15">
      <c r="A27" s="162"/>
      <c r="B27" s="161"/>
      <c r="C27" s="159"/>
      <c r="D27" s="123"/>
      <c r="E27" s="122"/>
      <c r="F27" s="121"/>
      <c r="G27" s="120"/>
      <c r="H27" s="252">
        <v>2400250</v>
      </c>
      <c r="I27" s="241">
        <v>42947</v>
      </c>
      <c r="J27" s="253">
        <v>1104.44</v>
      </c>
      <c r="K27" s="253">
        <v>1104.44</v>
      </c>
      <c r="L27" s="253">
        <v>1104.44</v>
      </c>
      <c r="M27" s="253"/>
      <c r="N27" s="252"/>
      <c r="O27" s="252"/>
      <c r="P27" s="252"/>
      <c r="Q27" s="253">
        <f>J27-N27-O27</f>
        <v>1104.44</v>
      </c>
      <c r="R27" s="253"/>
    </row>
    <row r="28" spans="1:18" ht="15">
      <c r="A28" s="171">
        <v>2</v>
      </c>
      <c r="B28" s="235" t="s">
        <v>87</v>
      </c>
      <c r="C28" s="233"/>
      <c r="D28" s="176"/>
      <c r="E28" s="208"/>
      <c r="F28" s="213"/>
      <c r="G28" s="219"/>
      <c r="H28" s="252">
        <v>2400247</v>
      </c>
      <c r="I28" s="241">
        <v>42947</v>
      </c>
      <c r="J28" s="253">
        <v>9033.94</v>
      </c>
      <c r="K28" s="253">
        <v>9033.94</v>
      </c>
      <c r="L28" s="253">
        <v>9033.94</v>
      </c>
      <c r="M28" s="253"/>
      <c r="N28" s="252"/>
      <c r="O28" s="252"/>
      <c r="P28" s="252"/>
      <c r="Q28" s="253">
        <f>J28-N28-O28</f>
        <v>9033.94</v>
      </c>
      <c r="R28" s="253"/>
    </row>
    <row r="29" spans="1:18" ht="15">
      <c r="A29" s="171"/>
      <c r="B29" s="235"/>
      <c r="C29" s="233"/>
      <c r="D29" s="176"/>
      <c r="E29" s="208"/>
      <c r="F29" s="213"/>
      <c r="G29" s="219"/>
      <c r="H29" s="252">
        <v>2400249</v>
      </c>
      <c r="I29" s="241">
        <v>42947</v>
      </c>
      <c r="J29" s="253">
        <v>2470.02</v>
      </c>
      <c r="K29" s="253">
        <v>2470.02</v>
      </c>
      <c r="L29" s="253">
        <v>2470.02</v>
      </c>
      <c r="M29" s="253"/>
      <c r="N29" s="252"/>
      <c r="O29" s="252"/>
      <c r="P29" s="252"/>
      <c r="Q29" s="253">
        <f>J29-N29-O29</f>
        <v>2470.02</v>
      </c>
      <c r="R29" s="253"/>
    </row>
    <row r="30" spans="1:18" ht="15">
      <c r="A30" s="171"/>
      <c r="B30" s="235"/>
      <c r="C30" s="233"/>
      <c r="D30" s="176"/>
      <c r="E30" s="208"/>
      <c r="F30" s="213"/>
      <c r="G30" s="219"/>
      <c r="H30" s="252">
        <v>2400248</v>
      </c>
      <c r="I30" s="241">
        <v>42947</v>
      </c>
      <c r="J30" s="253">
        <v>725.4</v>
      </c>
      <c r="K30" s="253">
        <v>725.4</v>
      </c>
      <c r="L30" s="253">
        <v>725.4</v>
      </c>
      <c r="M30" s="253"/>
      <c r="N30" s="252"/>
      <c r="O30" s="252"/>
      <c r="P30" s="252"/>
      <c r="Q30" s="253">
        <f>J30-N30-O30</f>
        <v>725.4</v>
      </c>
      <c r="R30" s="253"/>
    </row>
    <row r="31" spans="1:18" ht="15">
      <c r="A31" s="171"/>
      <c r="B31" s="235"/>
      <c r="C31" s="233"/>
      <c r="D31" s="176"/>
      <c r="E31" s="208"/>
      <c r="F31" s="213"/>
      <c r="G31" s="219"/>
      <c r="H31" s="252">
        <v>2400246</v>
      </c>
      <c r="I31" s="241">
        <v>42947</v>
      </c>
      <c r="J31" s="253">
        <v>29499.97</v>
      </c>
      <c r="K31" s="253">
        <v>29499.97</v>
      </c>
      <c r="L31" s="253">
        <v>29499.97</v>
      </c>
      <c r="M31" s="253"/>
      <c r="N31" s="252"/>
      <c r="O31" s="252"/>
      <c r="P31" s="252"/>
      <c r="Q31" s="253">
        <f>J31-N31-O31</f>
        <v>29499.97</v>
      </c>
      <c r="R31" s="253"/>
    </row>
    <row r="32" spans="1:18" ht="15">
      <c r="A32" s="171"/>
      <c r="B32" s="235"/>
      <c r="C32" s="233"/>
      <c r="D32" s="176"/>
      <c r="E32" s="208"/>
      <c r="F32" s="213"/>
      <c r="G32" s="219"/>
      <c r="H32" s="252">
        <v>2400245</v>
      </c>
      <c r="I32" s="241">
        <v>42947</v>
      </c>
      <c r="J32" s="253">
        <v>387.64</v>
      </c>
      <c r="K32" s="253">
        <v>387.64</v>
      </c>
      <c r="L32" s="253">
        <v>387.64</v>
      </c>
      <c r="M32" s="253"/>
      <c r="N32" s="252"/>
      <c r="O32" s="252"/>
      <c r="P32" s="252"/>
      <c r="Q32" s="253">
        <f>J32-N32-O32</f>
        <v>387.64</v>
      </c>
      <c r="R32" s="253"/>
    </row>
    <row r="33" spans="1:18" ht="15">
      <c r="A33" s="171"/>
      <c r="B33" s="235"/>
      <c r="C33" s="233"/>
      <c r="D33" s="176"/>
      <c r="E33" s="208"/>
      <c r="F33" s="213"/>
      <c r="G33" s="219"/>
      <c r="H33" s="252">
        <v>2400244</v>
      </c>
      <c r="I33" s="241">
        <v>42947</v>
      </c>
      <c r="J33" s="253">
        <v>3785</v>
      </c>
      <c r="K33" s="253">
        <v>3759.77</v>
      </c>
      <c r="L33" s="253">
        <v>3759.77</v>
      </c>
      <c r="M33" s="253"/>
      <c r="N33" s="252"/>
      <c r="O33" s="252">
        <v>25.23</v>
      </c>
      <c r="P33" s="252"/>
      <c r="Q33" s="253">
        <f>J33-N33-O33</f>
        <v>3759.77</v>
      </c>
      <c r="R33" s="253"/>
    </row>
    <row r="34" spans="1:18" ht="15">
      <c r="A34" s="171"/>
      <c r="B34" s="235"/>
      <c r="C34" s="233"/>
      <c r="D34" s="176"/>
      <c r="E34" s="208"/>
      <c r="F34" s="213"/>
      <c r="G34" s="219"/>
      <c r="H34" s="252">
        <v>2400243</v>
      </c>
      <c r="I34" s="241">
        <v>42947</v>
      </c>
      <c r="J34" s="253">
        <v>32447.08</v>
      </c>
      <c r="K34" s="253">
        <v>32447.08</v>
      </c>
      <c r="L34" s="253">
        <v>32447.08</v>
      </c>
      <c r="M34" s="253"/>
      <c r="N34" s="252"/>
      <c r="O34" s="252"/>
      <c r="P34" s="252"/>
      <c r="Q34" s="253">
        <f>J34-N34-O34</f>
        <v>32447.08</v>
      </c>
      <c r="R34" s="253"/>
    </row>
    <row r="35" spans="1:18" ht="15">
      <c r="A35" s="171"/>
      <c r="B35" s="235"/>
      <c r="C35" s="233"/>
      <c r="D35" s="176"/>
      <c r="E35" s="208"/>
      <c r="F35" s="213"/>
      <c r="G35" s="219"/>
      <c r="H35" s="252">
        <v>1200308</v>
      </c>
      <c r="I35" s="241">
        <v>42947</v>
      </c>
      <c r="J35" s="253">
        <v>6593.12</v>
      </c>
      <c r="K35" s="253">
        <v>6593.12</v>
      </c>
      <c r="L35" s="253">
        <v>6593.12</v>
      </c>
      <c r="M35" s="253"/>
      <c r="N35" s="252"/>
      <c r="O35" s="252"/>
      <c r="P35" s="252"/>
      <c r="Q35" s="253">
        <f>J35-N35-O35</f>
        <v>6593.12</v>
      </c>
      <c r="R35" s="253"/>
    </row>
    <row r="36" spans="1:18" ht="15">
      <c r="A36" s="171"/>
      <c r="B36" s="235"/>
      <c r="C36" s="233"/>
      <c r="D36" s="176"/>
      <c r="E36" s="208"/>
      <c r="F36" s="213"/>
      <c r="G36" s="219"/>
      <c r="H36" s="252">
        <v>2400242</v>
      </c>
      <c r="I36" s="241">
        <v>42947</v>
      </c>
      <c r="J36" s="253">
        <v>20447.35</v>
      </c>
      <c r="K36" s="253">
        <v>20447.35</v>
      </c>
      <c r="L36" s="253">
        <v>20447.35</v>
      </c>
      <c r="M36" s="253"/>
      <c r="N36" s="252"/>
      <c r="O36" s="252"/>
      <c r="P36" s="252"/>
      <c r="Q36" s="253">
        <f>J36-N36-O36</f>
        <v>20447.35</v>
      </c>
      <c r="R36" s="253"/>
    </row>
    <row r="37" spans="1:18" ht="15">
      <c r="A37" s="171"/>
      <c r="B37" s="235"/>
      <c r="C37" s="233"/>
      <c r="D37" s="176"/>
      <c r="E37" s="208"/>
      <c r="F37" s="213"/>
      <c r="G37" s="219"/>
      <c r="H37" s="252">
        <v>2400255</v>
      </c>
      <c r="I37" s="241">
        <v>42978</v>
      </c>
      <c r="J37" s="253">
        <v>170.33</v>
      </c>
      <c r="K37" s="253">
        <v>170.33</v>
      </c>
      <c r="L37" s="253"/>
      <c r="M37" s="253">
        <v>170.33</v>
      </c>
      <c r="N37" s="252"/>
      <c r="O37" s="252"/>
      <c r="P37" s="252"/>
      <c r="Q37" s="253">
        <f>J37-N37-O37-R37</f>
        <v>0</v>
      </c>
      <c r="R37" s="253">
        <f>K37-O37-P37</f>
        <v>170.33</v>
      </c>
    </row>
    <row r="38" spans="1:18" ht="15">
      <c r="A38" s="171"/>
      <c r="B38" s="235"/>
      <c r="C38" s="233"/>
      <c r="D38" s="176"/>
      <c r="E38" s="208"/>
      <c r="F38" s="213"/>
      <c r="G38" s="219"/>
      <c r="H38" s="252">
        <v>2400254</v>
      </c>
      <c r="I38" s="241">
        <v>42978</v>
      </c>
      <c r="J38" s="253">
        <v>387.64</v>
      </c>
      <c r="K38" s="253">
        <v>387.64</v>
      </c>
      <c r="L38" s="253"/>
      <c r="M38" s="253">
        <v>387.64</v>
      </c>
      <c r="N38" s="252"/>
      <c r="O38" s="252"/>
      <c r="P38" s="252"/>
      <c r="Q38" s="253">
        <f aca="true" t="shared" si="1" ref="Q38:R55">J38-N38-O38-R38</f>
        <v>0</v>
      </c>
      <c r="R38" s="253">
        <f>K38-O38-P38</f>
        <v>387.64</v>
      </c>
    </row>
    <row r="39" spans="1:18" ht="15">
      <c r="A39" s="171"/>
      <c r="B39" s="235"/>
      <c r="C39" s="233"/>
      <c r="D39" s="176"/>
      <c r="E39" s="208"/>
      <c r="F39" s="213"/>
      <c r="G39" s="219"/>
      <c r="H39" s="252">
        <v>2400253</v>
      </c>
      <c r="I39" s="241">
        <v>42978</v>
      </c>
      <c r="J39" s="253">
        <v>3595.75</v>
      </c>
      <c r="K39" s="253">
        <v>3595.75</v>
      </c>
      <c r="L39" s="253"/>
      <c r="M39" s="253">
        <v>3595.75</v>
      </c>
      <c r="N39" s="252"/>
      <c r="O39" s="252"/>
      <c r="P39" s="252"/>
      <c r="Q39" s="253">
        <f t="shared" si="1"/>
        <v>0</v>
      </c>
      <c r="R39" s="253">
        <f>K39-O39-P39</f>
        <v>3595.75</v>
      </c>
    </row>
    <row r="40" spans="1:18" ht="15">
      <c r="A40" s="171"/>
      <c r="B40" s="235"/>
      <c r="C40" s="233"/>
      <c r="D40" s="176"/>
      <c r="E40" s="208"/>
      <c r="F40" s="213"/>
      <c r="G40" s="219"/>
      <c r="H40" s="252">
        <v>2400251</v>
      </c>
      <c r="I40" s="241">
        <v>42978</v>
      </c>
      <c r="J40" s="253">
        <v>18082.3</v>
      </c>
      <c r="K40" s="253">
        <v>18082.3</v>
      </c>
      <c r="L40" s="253"/>
      <c r="M40" s="253">
        <v>18082.3</v>
      </c>
      <c r="N40" s="252"/>
      <c r="O40" s="252"/>
      <c r="P40" s="252"/>
      <c r="Q40" s="253">
        <f t="shared" si="1"/>
        <v>0</v>
      </c>
      <c r="R40" s="253">
        <f>K40-O40-P40</f>
        <v>18082.3</v>
      </c>
    </row>
    <row r="41" spans="1:18" ht="15">
      <c r="A41" s="171"/>
      <c r="B41" s="235"/>
      <c r="C41" s="233"/>
      <c r="D41" s="176"/>
      <c r="E41" s="208"/>
      <c r="F41" s="213"/>
      <c r="G41" s="219"/>
      <c r="H41" s="252">
        <v>2400257</v>
      </c>
      <c r="I41" s="241">
        <v>42978</v>
      </c>
      <c r="J41" s="253">
        <v>4940.04</v>
      </c>
      <c r="K41" s="253">
        <v>4940.04</v>
      </c>
      <c r="L41" s="253"/>
      <c r="M41" s="253">
        <v>4940.04</v>
      </c>
      <c r="N41" s="252"/>
      <c r="O41" s="252"/>
      <c r="P41" s="252"/>
      <c r="Q41" s="253">
        <f t="shared" si="1"/>
        <v>0</v>
      </c>
      <c r="R41" s="253">
        <f>K41-O41-P41</f>
        <v>4940.04</v>
      </c>
    </row>
    <row r="42" spans="1:18" ht="15">
      <c r="A42" s="171"/>
      <c r="B42" s="235"/>
      <c r="C42" s="233"/>
      <c r="D42" s="176"/>
      <c r="E42" s="208"/>
      <c r="F42" s="213"/>
      <c r="G42" s="219"/>
      <c r="H42" s="252">
        <v>2400262</v>
      </c>
      <c r="I42" s="241">
        <v>42978</v>
      </c>
      <c r="J42" s="253">
        <v>4516.97</v>
      </c>
      <c r="K42" s="253">
        <v>4516.97</v>
      </c>
      <c r="L42" s="253"/>
      <c r="M42" s="253">
        <v>4516.97</v>
      </c>
      <c r="N42" s="252"/>
      <c r="O42" s="252"/>
      <c r="P42" s="252"/>
      <c r="Q42" s="253">
        <f t="shared" si="1"/>
        <v>0</v>
      </c>
      <c r="R42" s="253">
        <f>K42-O42-P42</f>
        <v>4516.97</v>
      </c>
    </row>
    <row r="43" spans="1:18" ht="15">
      <c r="A43" s="171"/>
      <c r="B43" s="235"/>
      <c r="C43" s="233"/>
      <c r="D43" s="176"/>
      <c r="E43" s="208"/>
      <c r="F43" s="213"/>
      <c r="G43" s="219"/>
      <c r="H43" s="252">
        <v>2400261</v>
      </c>
      <c r="I43" s="241">
        <v>42978</v>
      </c>
      <c r="J43" s="253">
        <v>1129.24</v>
      </c>
      <c r="K43" s="253">
        <v>1129.24</v>
      </c>
      <c r="L43" s="253"/>
      <c r="M43" s="253">
        <v>1129.24</v>
      </c>
      <c r="N43" s="252"/>
      <c r="O43" s="252"/>
      <c r="P43" s="252"/>
      <c r="Q43" s="253">
        <f t="shared" si="1"/>
        <v>0</v>
      </c>
      <c r="R43" s="253">
        <f>K43-O43-P43</f>
        <v>1129.24</v>
      </c>
    </row>
    <row r="44" spans="1:18" ht="15">
      <c r="A44" s="171"/>
      <c r="B44" s="235"/>
      <c r="C44" s="233"/>
      <c r="D44" s="176"/>
      <c r="E44" s="208"/>
      <c r="F44" s="213"/>
      <c r="G44" s="219"/>
      <c r="H44" s="252">
        <v>2400260</v>
      </c>
      <c r="I44" s="241">
        <v>42978</v>
      </c>
      <c r="J44" s="253">
        <v>1119.99</v>
      </c>
      <c r="K44" s="253">
        <v>1119.99</v>
      </c>
      <c r="L44" s="253"/>
      <c r="M44" s="253">
        <v>1119.99</v>
      </c>
      <c r="N44" s="252"/>
      <c r="O44" s="252"/>
      <c r="P44" s="252"/>
      <c r="Q44" s="253">
        <f t="shared" si="1"/>
        <v>0</v>
      </c>
      <c r="R44" s="253">
        <f>K44-O44-P44</f>
        <v>1119.99</v>
      </c>
    </row>
    <row r="45" spans="1:18" ht="15">
      <c r="A45" s="171"/>
      <c r="B45" s="235"/>
      <c r="C45" s="233"/>
      <c r="D45" s="176"/>
      <c r="E45" s="208"/>
      <c r="F45" s="213"/>
      <c r="G45" s="219"/>
      <c r="H45" s="252">
        <v>2400259</v>
      </c>
      <c r="I45" s="241">
        <v>42978</v>
      </c>
      <c r="J45" s="253">
        <v>4516.97</v>
      </c>
      <c r="K45" s="253">
        <v>4516.97</v>
      </c>
      <c r="L45" s="253"/>
      <c r="M45" s="253">
        <v>4516.97</v>
      </c>
      <c r="N45" s="252"/>
      <c r="O45" s="252"/>
      <c r="P45" s="252"/>
      <c r="Q45" s="253">
        <f t="shared" si="1"/>
        <v>0</v>
      </c>
      <c r="R45" s="253">
        <f>K45-O45-P45</f>
        <v>4516.97</v>
      </c>
    </row>
    <row r="46" spans="1:18" ht="15">
      <c r="A46" s="171"/>
      <c r="B46" s="235"/>
      <c r="C46" s="233"/>
      <c r="D46" s="176"/>
      <c r="E46" s="208"/>
      <c r="F46" s="213"/>
      <c r="G46" s="219"/>
      <c r="H46" s="252">
        <v>2400263</v>
      </c>
      <c r="I46" s="241">
        <v>42978</v>
      </c>
      <c r="J46" s="253">
        <v>1119.99</v>
      </c>
      <c r="K46" s="253">
        <v>1119.99</v>
      </c>
      <c r="L46" s="253"/>
      <c r="M46" s="253">
        <v>1119.99</v>
      </c>
      <c r="N46" s="252"/>
      <c r="O46" s="252"/>
      <c r="P46" s="252"/>
      <c r="Q46" s="253">
        <f t="shared" si="1"/>
        <v>0</v>
      </c>
      <c r="R46" s="253">
        <f>K46-O46-P46</f>
        <v>1119.99</v>
      </c>
    </row>
    <row r="47" spans="1:18" ht="15">
      <c r="A47" s="174"/>
      <c r="B47" s="236"/>
      <c r="C47" s="234"/>
      <c r="D47" s="176"/>
      <c r="E47" s="209"/>
      <c r="F47" s="214"/>
      <c r="G47" s="220"/>
      <c r="H47" s="252">
        <v>1200331</v>
      </c>
      <c r="I47" s="241">
        <v>42978</v>
      </c>
      <c r="J47" s="253">
        <v>2343.02</v>
      </c>
      <c r="K47" s="253">
        <v>2343.02</v>
      </c>
      <c r="L47" s="253"/>
      <c r="M47" s="253">
        <v>2343.02</v>
      </c>
      <c r="N47" s="252"/>
      <c r="O47" s="252"/>
      <c r="P47" s="252"/>
      <c r="Q47" s="253">
        <f t="shared" si="1"/>
        <v>0</v>
      </c>
      <c r="R47" s="253">
        <f>K47-O47-P47</f>
        <v>2343.02</v>
      </c>
    </row>
    <row r="48" spans="1:18" ht="15">
      <c r="A48" s="107"/>
      <c r="B48" s="119" t="s">
        <v>13</v>
      </c>
      <c r="C48" s="82"/>
      <c r="D48" s="52"/>
      <c r="E48" s="50"/>
      <c r="F48" s="51"/>
      <c r="G48" s="50"/>
      <c r="H48" s="263"/>
      <c r="I48" s="264"/>
      <c r="J48" s="265">
        <f>SUM(J27:J47)</f>
        <v>148416.19999999995</v>
      </c>
      <c r="K48" s="265">
        <f>SUM(K27:K47)</f>
        <v>148390.96999999997</v>
      </c>
      <c r="L48" s="265">
        <f>SUM(L27:L47)</f>
        <v>106468.73000000001</v>
      </c>
      <c r="M48" s="265">
        <f>SUM(M27:M47)</f>
        <v>41922.24</v>
      </c>
      <c r="N48" s="265">
        <v>627.87</v>
      </c>
      <c r="O48" s="265">
        <f>SUM(O27:O47)</f>
        <v>25.23</v>
      </c>
      <c r="P48" s="265">
        <f>SUM(P27:P47)</f>
        <v>0</v>
      </c>
      <c r="Q48" s="265">
        <f>SUM(Q27:Q47)-N48</f>
        <v>105840.86000000002</v>
      </c>
      <c r="R48" s="265">
        <f>SUM(R27:R47)</f>
        <v>41922.24</v>
      </c>
    </row>
    <row r="49" spans="1:18" ht="15" customHeight="1">
      <c r="A49" s="177">
        <v>3</v>
      </c>
      <c r="B49" s="179" t="s">
        <v>61</v>
      </c>
      <c r="C49" s="181" t="s">
        <v>36</v>
      </c>
      <c r="D49" s="175">
        <v>214</v>
      </c>
      <c r="E49" s="195" t="s">
        <v>16</v>
      </c>
      <c r="F49" s="195" t="s">
        <v>36</v>
      </c>
      <c r="G49" s="202" t="s">
        <v>60</v>
      </c>
      <c r="H49" s="245">
        <v>320170721</v>
      </c>
      <c r="I49" s="241">
        <v>42947</v>
      </c>
      <c r="J49" s="253">
        <v>4241.56</v>
      </c>
      <c r="K49" s="253">
        <v>4241.56</v>
      </c>
      <c r="L49" s="253">
        <v>4241.56</v>
      </c>
      <c r="M49" s="253"/>
      <c r="N49" s="253"/>
      <c r="O49" s="253"/>
      <c r="P49" s="253"/>
      <c r="Q49" s="253">
        <f t="shared" si="1"/>
        <v>4241.56</v>
      </c>
      <c r="R49" s="253"/>
    </row>
    <row r="50" spans="1:18" ht="15">
      <c r="A50" s="178"/>
      <c r="B50" s="180"/>
      <c r="C50" s="182"/>
      <c r="D50" s="171"/>
      <c r="E50" s="196"/>
      <c r="F50" s="196"/>
      <c r="G50" s="203"/>
      <c r="H50" s="252">
        <v>320170759</v>
      </c>
      <c r="I50" s="241">
        <v>42947</v>
      </c>
      <c r="J50" s="253">
        <v>11214.79</v>
      </c>
      <c r="K50" s="253">
        <v>11214.79</v>
      </c>
      <c r="L50" s="253">
        <v>11214.79</v>
      </c>
      <c r="M50" s="253"/>
      <c r="N50" s="253"/>
      <c r="O50" s="253"/>
      <c r="P50" s="253"/>
      <c r="Q50" s="253">
        <f t="shared" si="1"/>
        <v>11214.79</v>
      </c>
      <c r="R50" s="253"/>
    </row>
    <row r="51" spans="1:18" ht="15">
      <c r="A51" s="178"/>
      <c r="B51" s="180"/>
      <c r="C51" s="182"/>
      <c r="D51" s="171"/>
      <c r="E51" s="196"/>
      <c r="F51" s="196"/>
      <c r="G51" s="203"/>
      <c r="H51" s="252">
        <v>320170728</v>
      </c>
      <c r="I51" s="241">
        <v>42947</v>
      </c>
      <c r="J51" s="266">
        <v>1056.4</v>
      </c>
      <c r="K51" s="266">
        <v>1056.4</v>
      </c>
      <c r="L51" s="266">
        <v>1056.4</v>
      </c>
      <c r="M51" s="266"/>
      <c r="N51" s="266"/>
      <c r="O51" s="266"/>
      <c r="P51" s="266"/>
      <c r="Q51" s="253">
        <f t="shared" si="1"/>
        <v>1056.4</v>
      </c>
      <c r="R51" s="266"/>
    </row>
    <row r="52" spans="1:18" ht="15">
      <c r="A52" s="178"/>
      <c r="B52" s="180"/>
      <c r="C52" s="182"/>
      <c r="D52" s="171"/>
      <c r="E52" s="196"/>
      <c r="F52" s="196"/>
      <c r="G52" s="203"/>
      <c r="H52" s="252">
        <v>320170828</v>
      </c>
      <c r="I52" s="241">
        <v>42968</v>
      </c>
      <c r="J52" s="253">
        <v>19029.06</v>
      </c>
      <c r="K52" s="253">
        <v>19029.06</v>
      </c>
      <c r="L52" s="253"/>
      <c r="M52" s="253">
        <v>19029.06</v>
      </c>
      <c r="N52" s="253"/>
      <c r="O52" s="253"/>
      <c r="P52" s="253"/>
      <c r="Q52" s="253">
        <f t="shared" si="1"/>
        <v>0</v>
      </c>
      <c r="R52" s="253">
        <f t="shared" si="1"/>
        <v>19029.06</v>
      </c>
    </row>
    <row r="53" spans="1:18" ht="15">
      <c r="A53" s="178"/>
      <c r="B53" s="180"/>
      <c r="C53" s="182"/>
      <c r="D53" s="171"/>
      <c r="E53" s="196"/>
      <c r="F53" s="196"/>
      <c r="G53" s="203"/>
      <c r="H53" s="252">
        <v>320170899</v>
      </c>
      <c r="I53" s="241">
        <v>42978</v>
      </c>
      <c r="J53" s="253">
        <v>12708.12</v>
      </c>
      <c r="K53" s="253">
        <v>12708.12</v>
      </c>
      <c r="L53" s="253"/>
      <c r="M53" s="253">
        <v>12708.12</v>
      </c>
      <c r="N53" s="253"/>
      <c r="O53" s="253"/>
      <c r="P53" s="253"/>
      <c r="Q53" s="253">
        <f t="shared" si="1"/>
        <v>0</v>
      </c>
      <c r="R53" s="253">
        <f t="shared" si="1"/>
        <v>12708.12</v>
      </c>
    </row>
    <row r="54" spans="1:18" ht="15">
      <c r="A54" s="178"/>
      <c r="B54" s="180"/>
      <c r="C54" s="182"/>
      <c r="D54" s="171"/>
      <c r="E54" s="196"/>
      <c r="F54" s="196"/>
      <c r="G54" s="203"/>
      <c r="H54" s="252">
        <v>320170862</v>
      </c>
      <c r="I54" s="241">
        <v>42978</v>
      </c>
      <c r="J54" s="253">
        <v>1056.4</v>
      </c>
      <c r="K54" s="253">
        <v>1056.4</v>
      </c>
      <c r="L54" s="253"/>
      <c r="M54" s="253">
        <v>1056.4</v>
      </c>
      <c r="N54" s="253"/>
      <c r="O54" s="253"/>
      <c r="P54" s="253"/>
      <c r="Q54" s="253">
        <f t="shared" si="1"/>
        <v>0</v>
      </c>
      <c r="R54" s="253">
        <f t="shared" si="1"/>
        <v>1056.4</v>
      </c>
    </row>
    <row r="55" spans="1:18" ht="15">
      <c r="A55" s="178"/>
      <c r="B55" s="180"/>
      <c r="C55" s="182"/>
      <c r="D55" s="171"/>
      <c r="E55" s="196"/>
      <c r="F55" s="196"/>
      <c r="G55" s="203"/>
      <c r="H55" s="252">
        <v>320170893</v>
      </c>
      <c r="I55" s="241">
        <v>42978</v>
      </c>
      <c r="J55" s="253">
        <v>10719.53</v>
      </c>
      <c r="K55" s="253">
        <v>10719.53</v>
      </c>
      <c r="L55" s="253"/>
      <c r="M55" s="253">
        <v>10719.53</v>
      </c>
      <c r="N55" s="253"/>
      <c r="O55" s="253"/>
      <c r="P55" s="253"/>
      <c r="Q55" s="253">
        <f t="shared" si="1"/>
        <v>0</v>
      </c>
      <c r="R55" s="253">
        <f t="shared" si="1"/>
        <v>10719.53</v>
      </c>
    </row>
    <row r="56" spans="1:18" ht="15">
      <c r="A56" s="68"/>
      <c r="B56" s="69" t="s">
        <v>13</v>
      </c>
      <c r="C56" s="73"/>
      <c r="D56" s="72"/>
      <c r="E56" s="65"/>
      <c r="F56" s="66"/>
      <c r="G56" s="65"/>
      <c r="H56" s="267"/>
      <c r="I56" s="268"/>
      <c r="J56" s="265">
        <f aca="true" t="shared" si="2" ref="J56:O56">SUM(J49:J55)</f>
        <v>60025.86000000001</v>
      </c>
      <c r="K56" s="265">
        <f t="shared" si="2"/>
        <v>60025.86000000001</v>
      </c>
      <c r="L56" s="265">
        <f t="shared" si="2"/>
        <v>16512.750000000004</v>
      </c>
      <c r="M56" s="265">
        <f t="shared" si="2"/>
        <v>43513.11</v>
      </c>
      <c r="N56" s="269">
        <f t="shared" si="2"/>
        <v>0</v>
      </c>
      <c r="O56" s="269">
        <f t="shared" si="2"/>
        <v>0</v>
      </c>
      <c r="P56" s="269">
        <v>0</v>
      </c>
      <c r="Q56" s="265">
        <f>SUM(Q49:Q55)</f>
        <v>16512.750000000004</v>
      </c>
      <c r="R56" s="265">
        <f>SUM(R49:R55)</f>
        <v>43513.11</v>
      </c>
    </row>
    <row r="57" spans="1:18" ht="15" customHeight="1">
      <c r="A57" s="177">
        <v>4</v>
      </c>
      <c r="B57" s="179" t="s">
        <v>59</v>
      </c>
      <c r="C57" s="195" t="s">
        <v>52</v>
      </c>
      <c r="D57" s="200">
        <v>230</v>
      </c>
      <c r="E57" s="197" t="s">
        <v>16</v>
      </c>
      <c r="F57" s="195" t="s">
        <v>52</v>
      </c>
      <c r="G57" s="202" t="s">
        <v>58</v>
      </c>
      <c r="H57" s="252">
        <v>1308</v>
      </c>
      <c r="I57" s="254">
        <v>42978</v>
      </c>
      <c r="J57" s="270">
        <v>1794.6</v>
      </c>
      <c r="K57" s="270">
        <v>1794.6</v>
      </c>
      <c r="L57" s="270"/>
      <c r="M57" s="270">
        <v>1794.6</v>
      </c>
      <c r="N57" s="271"/>
      <c r="O57" s="271"/>
      <c r="P57" s="271"/>
      <c r="Q57" s="253">
        <f aca="true" t="shared" si="3" ref="Q57:R59">J57-N57-O57-R57</f>
        <v>0</v>
      </c>
      <c r="R57" s="253">
        <f t="shared" si="3"/>
        <v>1794.6</v>
      </c>
    </row>
    <row r="58" spans="1:18" ht="15">
      <c r="A58" s="178"/>
      <c r="B58" s="180"/>
      <c r="C58" s="196"/>
      <c r="D58" s="201"/>
      <c r="E58" s="198"/>
      <c r="F58" s="196"/>
      <c r="G58" s="203"/>
      <c r="H58" s="252"/>
      <c r="I58" s="241"/>
      <c r="J58" s="270"/>
      <c r="K58" s="270"/>
      <c r="L58" s="270"/>
      <c r="M58" s="270"/>
      <c r="N58" s="271"/>
      <c r="O58" s="271"/>
      <c r="P58" s="271"/>
      <c r="Q58" s="253">
        <f t="shared" si="3"/>
        <v>0</v>
      </c>
      <c r="R58" s="270"/>
    </row>
    <row r="59" spans="1:18" ht="15">
      <c r="A59" s="178"/>
      <c r="B59" s="180"/>
      <c r="C59" s="196"/>
      <c r="D59" s="201"/>
      <c r="E59" s="198"/>
      <c r="F59" s="196"/>
      <c r="G59" s="203"/>
      <c r="H59" s="267"/>
      <c r="I59" s="254"/>
      <c r="J59" s="272"/>
      <c r="K59" s="272"/>
      <c r="L59" s="272"/>
      <c r="M59" s="272"/>
      <c r="N59" s="272"/>
      <c r="O59" s="272"/>
      <c r="P59" s="272"/>
      <c r="Q59" s="253">
        <f t="shared" si="3"/>
        <v>0</v>
      </c>
      <c r="R59" s="269"/>
    </row>
    <row r="60" spans="1:18" ht="15">
      <c r="A60" s="68"/>
      <c r="B60" s="69" t="s">
        <v>13</v>
      </c>
      <c r="C60" s="73"/>
      <c r="D60" s="72"/>
      <c r="E60" s="65"/>
      <c r="F60" s="66"/>
      <c r="G60" s="65"/>
      <c r="H60" s="267"/>
      <c r="I60" s="268"/>
      <c r="J60" s="269">
        <f aca="true" t="shared" si="4" ref="J60:O60">SUM(J57:J59)</f>
        <v>1794.6</v>
      </c>
      <c r="K60" s="269">
        <f t="shared" si="4"/>
        <v>1794.6</v>
      </c>
      <c r="L60" s="269">
        <f t="shared" si="4"/>
        <v>0</v>
      </c>
      <c r="M60" s="269">
        <f t="shared" si="4"/>
        <v>1794.6</v>
      </c>
      <c r="N60" s="269">
        <f t="shared" si="4"/>
        <v>0</v>
      </c>
      <c r="O60" s="269">
        <f t="shared" si="4"/>
        <v>0</v>
      </c>
      <c r="P60" s="269">
        <v>0</v>
      </c>
      <c r="Q60" s="269">
        <f>SUM(Q57:Q59)</f>
        <v>0</v>
      </c>
      <c r="R60" s="269">
        <f>SUM(R57:R59)</f>
        <v>1794.6</v>
      </c>
    </row>
    <row r="61" spans="1:18" ht="15" customHeight="1">
      <c r="A61" s="177">
        <v>5</v>
      </c>
      <c r="B61" s="179" t="s">
        <v>57</v>
      </c>
      <c r="C61" s="195" t="s">
        <v>52</v>
      </c>
      <c r="D61" s="175">
        <v>24</v>
      </c>
      <c r="E61" s="195" t="s">
        <v>16</v>
      </c>
      <c r="F61" s="195" t="s">
        <v>52</v>
      </c>
      <c r="G61" s="202" t="s">
        <v>56</v>
      </c>
      <c r="H61" s="267">
        <v>90149</v>
      </c>
      <c r="I61" s="241">
        <v>42947</v>
      </c>
      <c r="J61" s="265">
        <v>21411.94</v>
      </c>
      <c r="K61" s="265">
        <v>21411.94</v>
      </c>
      <c r="L61" s="265">
        <v>21411.94</v>
      </c>
      <c r="M61" s="273"/>
      <c r="N61" s="274"/>
      <c r="O61" s="274"/>
      <c r="P61" s="274"/>
      <c r="Q61" s="253">
        <f>J61-N61-O61</f>
        <v>21411.94</v>
      </c>
      <c r="R61" s="273"/>
    </row>
    <row r="62" spans="1:18" ht="15">
      <c r="A62" s="178"/>
      <c r="B62" s="180"/>
      <c r="C62" s="196"/>
      <c r="D62" s="171"/>
      <c r="E62" s="196"/>
      <c r="F62" s="196"/>
      <c r="G62" s="203"/>
      <c r="H62" s="252"/>
      <c r="I62" s="254"/>
      <c r="J62" s="275"/>
      <c r="K62" s="275"/>
      <c r="L62" s="275"/>
      <c r="M62" s="275"/>
      <c r="N62" s="274"/>
      <c r="O62" s="274"/>
      <c r="P62" s="274"/>
      <c r="Q62" s="253">
        <f>J62-N62-O62</f>
        <v>0</v>
      </c>
      <c r="R62" s="269"/>
    </row>
    <row r="63" spans="1:18" ht="15">
      <c r="A63" s="178"/>
      <c r="B63" s="180"/>
      <c r="C63" s="196"/>
      <c r="D63" s="171"/>
      <c r="E63" s="196"/>
      <c r="F63" s="196"/>
      <c r="G63" s="203"/>
      <c r="H63" s="267"/>
      <c r="I63" s="241"/>
      <c r="J63" s="273"/>
      <c r="K63" s="273"/>
      <c r="L63" s="273"/>
      <c r="M63" s="273"/>
      <c r="N63" s="274"/>
      <c r="O63" s="274"/>
      <c r="P63" s="274"/>
      <c r="Q63" s="253">
        <f>J63-N63-O63</f>
        <v>0</v>
      </c>
      <c r="R63" s="273"/>
    </row>
    <row r="64" spans="1:18" ht="15">
      <c r="A64" s="68"/>
      <c r="B64" s="69" t="s">
        <v>13</v>
      </c>
      <c r="C64" s="73"/>
      <c r="D64" s="72"/>
      <c r="E64" s="71"/>
      <c r="F64" s="66"/>
      <c r="G64" s="65"/>
      <c r="H64" s="267"/>
      <c r="I64" s="268"/>
      <c r="J64" s="269">
        <f aca="true" t="shared" si="5" ref="J64:O64">SUM(J61:J63)</f>
        <v>21411.94</v>
      </c>
      <c r="K64" s="269">
        <f t="shared" si="5"/>
        <v>21411.94</v>
      </c>
      <c r="L64" s="269">
        <f t="shared" si="5"/>
        <v>21411.94</v>
      </c>
      <c r="M64" s="269">
        <f t="shared" si="5"/>
        <v>0</v>
      </c>
      <c r="N64" s="269">
        <f t="shared" si="5"/>
        <v>0</v>
      </c>
      <c r="O64" s="269">
        <f t="shared" si="5"/>
        <v>0</v>
      </c>
      <c r="P64" s="269">
        <v>0</v>
      </c>
      <c r="Q64" s="269">
        <f>SUM(Q61:Q63)</f>
        <v>21411.94</v>
      </c>
      <c r="R64" s="269">
        <f>SUM(R61:R63)</f>
        <v>0</v>
      </c>
    </row>
    <row r="65" spans="1:18" ht="15" customHeight="1">
      <c r="A65" s="177">
        <v>6</v>
      </c>
      <c r="B65" s="179" t="s">
        <v>55</v>
      </c>
      <c r="C65" s="181" t="s">
        <v>15</v>
      </c>
      <c r="D65" s="175">
        <v>215</v>
      </c>
      <c r="E65" s="189" t="s">
        <v>16</v>
      </c>
      <c r="F65" s="195" t="s">
        <v>15</v>
      </c>
      <c r="G65" s="202" t="s">
        <v>54</v>
      </c>
      <c r="H65" s="263">
        <v>1409085</v>
      </c>
      <c r="I65" s="241">
        <v>42947</v>
      </c>
      <c r="J65" s="266">
        <v>19465.4</v>
      </c>
      <c r="K65" s="266">
        <v>19465.4</v>
      </c>
      <c r="L65" s="266">
        <v>19465.4</v>
      </c>
      <c r="M65" s="266"/>
      <c r="N65" s="266"/>
      <c r="O65" s="266"/>
      <c r="P65" s="266"/>
      <c r="Q65" s="253">
        <f>J65-N65-O65</f>
        <v>19465.4</v>
      </c>
      <c r="R65" s="266"/>
    </row>
    <row r="66" spans="1:18" ht="15">
      <c r="A66" s="178"/>
      <c r="B66" s="180"/>
      <c r="C66" s="182"/>
      <c r="D66" s="171"/>
      <c r="E66" s="190"/>
      <c r="F66" s="196"/>
      <c r="G66" s="203"/>
      <c r="H66" s="263"/>
      <c r="I66" s="254"/>
      <c r="J66" s="266"/>
      <c r="K66" s="266"/>
      <c r="L66" s="266"/>
      <c r="M66" s="266"/>
      <c r="N66" s="266"/>
      <c r="O66" s="266"/>
      <c r="P66" s="266"/>
      <c r="Q66" s="253"/>
      <c r="R66" s="266"/>
    </row>
    <row r="67" spans="1:18" ht="15">
      <c r="A67" s="178"/>
      <c r="B67" s="180"/>
      <c r="C67" s="182"/>
      <c r="D67" s="171"/>
      <c r="E67" s="190"/>
      <c r="F67" s="196"/>
      <c r="G67" s="203"/>
      <c r="H67" s="242"/>
      <c r="I67" s="242"/>
      <c r="J67" s="242"/>
      <c r="K67" s="242"/>
      <c r="L67" s="242"/>
      <c r="M67" s="242"/>
      <c r="N67" s="242"/>
      <c r="O67" s="242"/>
      <c r="P67" s="242"/>
      <c r="Q67" s="253">
        <f>J67-N67-O67</f>
        <v>0</v>
      </c>
      <c r="R67" s="242"/>
    </row>
    <row r="68" spans="1:18" ht="15">
      <c r="A68" s="178"/>
      <c r="B68" s="199"/>
      <c r="C68" s="210"/>
      <c r="D68" s="174"/>
      <c r="E68" s="211"/>
      <c r="F68" s="206"/>
      <c r="G68" s="215"/>
      <c r="H68" s="263"/>
      <c r="I68" s="264"/>
      <c r="J68" s="266"/>
      <c r="K68" s="266"/>
      <c r="L68" s="266"/>
      <c r="M68" s="266"/>
      <c r="N68" s="266"/>
      <c r="O68" s="266"/>
      <c r="P68" s="266"/>
      <c r="Q68" s="253">
        <f>J68-N68-O68</f>
        <v>0</v>
      </c>
      <c r="R68" s="265"/>
    </row>
    <row r="69" spans="1:18" ht="15">
      <c r="A69" s="49"/>
      <c r="B69" s="118" t="s">
        <v>13</v>
      </c>
      <c r="C69" s="79"/>
      <c r="D69" s="78"/>
      <c r="E69" s="78"/>
      <c r="F69" s="77"/>
      <c r="G69" s="72"/>
      <c r="H69" s="267"/>
      <c r="I69" s="268"/>
      <c r="J69" s="269">
        <f aca="true" t="shared" si="6" ref="J69:O69">SUM(J65:J68)</f>
        <v>19465.4</v>
      </c>
      <c r="K69" s="269">
        <f t="shared" si="6"/>
        <v>19465.4</v>
      </c>
      <c r="L69" s="269">
        <f t="shared" si="6"/>
        <v>19465.4</v>
      </c>
      <c r="M69" s="269">
        <f t="shared" si="6"/>
        <v>0</v>
      </c>
      <c r="N69" s="269">
        <f t="shared" si="6"/>
        <v>0</v>
      </c>
      <c r="O69" s="269">
        <f t="shared" si="6"/>
        <v>0</v>
      </c>
      <c r="P69" s="269">
        <v>0</v>
      </c>
      <c r="Q69" s="269">
        <f>SUM(Q65:Q68)</f>
        <v>19465.4</v>
      </c>
      <c r="R69" s="269">
        <f>SUM(R65:R68)</f>
        <v>0</v>
      </c>
    </row>
    <row r="70" spans="1:18" ht="15" customHeight="1">
      <c r="A70" s="177">
        <v>7</v>
      </c>
      <c r="B70" s="179" t="s">
        <v>53</v>
      </c>
      <c r="C70" s="193" t="s">
        <v>52</v>
      </c>
      <c r="D70" s="175">
        <v>41</v>
      </c>
      <c r="E70" s="189" t="s">
        <v>16</v>
      </c>
      <c r="F70" s="197" t="s">
        <v>52</v>
      </c>
      <c r="G70" s="195" t="s">
        <v>51</v>
      </c>
      <c r="H70" s="263">
        <v>414</v>
      </c>
      <c r="I70" s="254">
        <v>42947</v>
      </c>
      <c r="J70" s="266">
        <v>317.94</v>
      </c>
      <c r="K70" s="266">
        <v>317.94</v>
      </c>
      <c r="L70" s="266">
        <v>317.94</v>
      </c>
      <c r="M70" s="266"/>
      <c r="N70" s="263"/>
      <c r="O70" s="266"/>
      <c r="P70" s="266"/>
      <c r="Q70" s="253">
        <f>J70-N70-O70</f>
        <v>317.94</v>
      </c>
      <c r="R70" s="266"/>
    </row>
    <row r="71" spans="1:18" ht="15">
      <c r="A71" s="178"/>
      <c r="B71" s="180"/>
      <c r="C71" s="194"/>
      <c r="D71" s="171"/>
      <c r="E71" s="190"/>
      <c r="F71" s="198"/>
      <c r="G71" s="196"/>
      <c r="H71" s="263"/>
      <c r="I71" s="254"/>
      <c r="J71" s="266"/>
      <c r="K71" s="266"/>
      <c r="L71" s="266"/>
      <c r="M71" s="266"/>
      <c r="N71" s="263"/>
      <c r="O71" s="266"/>
      <c r="P71" s="266"/>
      <c r="Q71" s="253">
        <f>J71-N71-O71</f>
        <v>0</v>
      </c>
      <c r="R71" s="266"/>
    </row>
    <row r="72" spans="1:18" ht="15">
      <c r="A72" s="178"/>
      <c r="B72" s="180"/>
      <c r="C72" s="194"/>
      <c r="D72" s="171"/>
      <c r="E72" s="190"/>
      <c r="F72" s="198"/>
      <c r="G72" s="196"/>
      <c r="H72" s="267"/>
      <c r="I72" s="268"/>
      <c r="J72" s="274"/>
      <c r="K72" s="274"/>
      <c r="L72" s="274"/>
      <c r="M72" s="274"/>
      <c r="N72" s="267"/>
      <c r="O72" s="274"/>
      <c r="P72" s="274"/>
      <c r="Q72" s="253">
        <f aca="true" t="shared" si="7" ref="Q72:Q121">J72-N72-O72</f>
        <v>0</v>
      </c>
      <c r="R72" s="267"/>
    </row>
    <row r="73" spans="1:18" ht="15">
      <c r="A73" s="55"/>
      <c r="B73" s="105"/>
      <c r="C73" s="97"/>
      <c r="D73" s="80"/>
      <c r="E73" s="62"/>
      <c r="F73" s="83"/>
      <c r="G73" s="206"/>
      <c r="H73" s="267"/>
      <c r="I73" s="268"/>
      <c r="J73" s="274"/>
      <c r="K73" s="274"/>
      <c r="L73" s="274"/>
      <c r="M73" s="274"/>
      <c r="N73" s="267"/>
      <c r="O73" s="274"/>
      <c r="P73" s="274"/>
      <c r="Q73" s="253">
        <f t="shared" si="7"/>
        <v>0</v>
      </c>
      <c r="R73" s="267"/>
    </row>
    <row r="74" spans="1:18" ht="15">
      <c r="A74" s="110"/>
      <c r="B74" s="69" t="s">
        <v>13</v>
      </c>
      <c r="C74" s="109"/>
      <c r="D74" s="115"/>
      <c r="E74" s="96"/>
      <c r="F74" s="108"/>
      <c r="G74" s="96"/>
      <c r="H74" s="263"/>
      <c r="I74" s="264"/>
      <c r="J74" s="265">
        <f aca="true" t="shared" si="8" ref="J74:O74">SUM(J70:J73)</f>
        <v>317.94</v>
      </c>
      <c r="K74" s="265">
        <f t="shared" si="8"/>
        <v>317.94</v>
      </c>
      <c r="L74" s="265">
        <f t="shared" si="8"/>
        <v>317.94</v>
      </c>
      <c r="M74" s="265">
        <f t="shared" si="8"/>
        <v>0</v>
      </c>
      <c r="N74" s="265">
        <f t="shared" si="8"/>
        <v>0</v>
      </c>
      <c r="O74" s="265">
        <f t="shared" si="8"/>
        <v>0</v>
      </c>
      <c r="P74" s="265">
        <v>0</v>
      </c>
      <c r="Q74" s="265">
        <f>SUM(Q70:Q73)</f>
        <v>317.94</v>
      </c>
      <c r="R74" s="265">
        <f>SUM(R70:R73)</f>
        <v>0</v>
      </c>
    </row>
    <row r="75" spans="1:18" ht="15">
      <c r="A75" s="178">
        <v>8</v>
      </c>
      <c r="B75" s="179" t="s">
        <v>50</v>
      </c>
      <c r="C75" s="231"/>
      <c r="D75" s="202"/>
      <c r="E75" s="202"/>
      <c r="F75" s="223"/>
      <c r="G75" s="116" t="s">
        <v>21</v>
      </c>
      <c r="H75" s="276">
        <v>13273</v>
      </c>
      <c r="I75" s="254">
        <v>42947</v>
      </c>
      <c r="J75" s="253">
        <v>113.4</v>
      </c>
      <c r="K75" s="253">
        <v>113.4</v>
      </c>
      <c r="L75" s="253">
        <v>113.4</v>
      </c>
      <c r="M75" s="253"/>
      <c r="N75" s="252"/>
      <c r="O75" s="252"/>
      <c r="P75" s="252"/>
      <c r="Q75" s="253">
        <f t="shared" si="7"/>
        <v>113.4</v>
      </c>
      <c r="R75" s="253"/>
    </row>
    <row r="76" spans="1:18" ht="15">
      <c r="A76" s="178"/>
      <c r="B76" s="180"/>
      <c r="C76" s="232"/>
      <c r="D76" s="203"/>
      <c r="E76" s="203"/>
      <c r="F76" s="224"/>
      <c r="G76" s="116" t="s">
        <v>22</v>
      </c>
      <c r="H76" s="276">
        <v>13274</v>
      </c>
      <c r="I76" s="254">
        <v>42947</v>
      </c>
      <c r="J76" s="253">
        <v>182.94</v>
      </c>
      <c r="K76" s="253">
        <v>182.94</v>
      </c>
      <c r="L76" s="253">
        <v>182.94</v>
      </c>
      <c r="M76" s="253"/>
      <c r="N76" s="252"/>
      <c r="O76" s="252"/>
      <c r="P76" s="252"/>
      <c r="Q76" s="253">
        <f t="shared" si="7"/>
        <v>182.94</v>
      </c>
      <c r="R76" s="253"/>
    </row>
    <row r="77" spans="1:18" ht="15">
      <c r="A77" s="178"/>
      <c r="B77" s="180"/>
      <c r="C77" s="232"/>
      <c r="D77" s="203"/>
      <c r="E77" s="203"/>
      <c r="F77" s="224"/>
      <c r="G77" s="116" t="s">
        <v>14</v>
      </c>
      <c r="H77" s="276">
        <v>13275</v>
      </c>
      <c r="I77" s="254">
        <v>42947</v>
      </c>
      <c r="J77" s="253">
        <v>144.8</v>
      </c>
      <c r="K77" s="253">
        <v>144.8</v>
      </c>
      <c r="L77" s="253">
        <v>144.8</v>
      </c>
      <c r="M77" s="253"/>
      <c r="N77" s="252"/>
      <c r="O77" s="252"/>
      <c r="P77" s="252"/>
      <c r="Q77" s="253">
        <f t="shared" si="7"/>
        <v>144.8</v>
      </c>
      <c r="R77" s="253"/>
    </row>
    <row r="78" spans="1:18" ht="15">
      <c r="A78" s="178"/>
      <c r="B78" s="180"/>
      <c r="C78" s="232"/>
      <c r="D78" s="203"/>
      <c r="E78" s="203"/>
      <c r="F78" s="224"/>
      <c r="G78" s="117">
        <v>7889</v>
      </c>
      <c r="H78" s="276">
        <v>13272</v>
      </c>
      <c r="I78" s="254">
        <v>42947</v>
      </c>
      <c r="J78" s="253">
        <v>17600.25</v>
      </c>
      <c r="K78" s="253">
        <v>17600.25</v>
      </c>
      <c r="L78" s="253">
        <v>17600.25</v>
      </c>
      <c r="M78" s="253"/>
      <c r="N78" s="252"/>
      <c r="O78" s="252"/>
      <c r="P78" s="252"/>
      <c r="Q78" s="253">
        <f t="shared" si="7"/>
        <v>17600.25</v>
      </c>
      <c r="R78" s="253"/>
    </row>
    <row r="79" spans="1:18" ht="15">
      <c r="A79" s="178"/>
      <c r="B79" s="180"/>
      <c r="C79" s="232"/>
      <c r="D79" s="203"/>
      <c r="E79" s="203"/>
      <c r="F79" s="224"/>
      <c r="G79" s="116"/>
      <c r="H79" s="276">
        <v>13744</v>
      </c>
      <c r="I79" s="254">
        <v>42978</v>
      </c>
      <c r="J79" s="253">
        <v>548.1</v>
      </c>
      <c r="K79" s="253">
        <v>548.1</v>
      </c>
      <c r="L79" s="253"/>
      <c r="M79" s="253">
        <v>548.1</v>
      </c>
      <c r="N79" s="252"/>
      <c r="O79" s="252"/>
      <c r="P79" s="252"/>
      <c r="Q79" s="253">
        <f aca="true" t="shared" si="9" ref="Q79:R82">J79-N79-O79-R79</f>
        <v>0</v>
      </c>
      <c r="R79" s="253">
        <f t="shared" si="9"/>
        <v>548.1</v>
      </c>
    </row>
    <row r="80" spans="1:18" ht="15">
      <c r="A80" s="178"/>
      <c r="B80" s="180"/>
      <c r="C80" s="232"/>
      <c r="D80" s="203"/>
      <c r="E80" s="203"/>
      <c r="F80" s="224"/>
      <c r="G80" s="116"/>
      <c r="H80" s="276">
        <v>13748</v>
      </c>
      <c r="I80" s="254">
        <v>42978</v>
      </c>
      <c r="J80" s="253">
        <v>163.8</v>
      </c>
      <c r="K80" s="253">
        <v>163.8</v>
      </c>
      <c r="L80" s="253"/>
      <c r="M80" s="253">
        <v>163.8</v>
      </c>
      <c r="N80" s="252"/>
      <c r="O80" s="252"/>
      <c r="P80" s="252"/>
      <c r="Q80" s="253"/>
      <c r="R80" s="253">
        <v>163.8</v>
      </c>
    </row>
    <row r="81" spans="1:18" ht="15">
      <c r="A81" s="178"/>
      <c r="B81" s="180"/>
      <c r="C81" s="232"/>
      <c r="D81" s="203"/>
      <c r="E81" s="203"/>
      <c r="F81" s="224"/>
      <c r="G81" s="116"/>
      <c r="H81" s="276">
        <v>13749</v>
      </c>
      <c r="I81" s="254">
        <v>42978</v>
      </c>
      <c r="J81" s="253">
        <v>189.25</v>
      </c>
      <c r="K81" s="253">
        <v>189.25</v>
      </c>
      <c r="L81" s="253"/>
      <c r="M81" s="253">
        <v>189.25</v>
      </c>
      <c r="N81" s="252"/>
      <c r="O81" s="252"/>
      <c r="P81" s="252"/>
      <c r="Q81" s="253"/>
      <c r="R81" s="253">
        <v>189.25</v>
      </c>
    </row>
    <row r="82" spans="1:18" ht="15">
      <c r="A82" s="178"/>
      <c r="B82" s="180"/>
      <c r="C82" s="232"/>
      <c r="D82" s="203"/>
      <c r="E82" s="203"/>
      <c r="F82" s="224"/>
      <c r="G82" s="116"/>
      <c r="H82" s="276">
        <v>13745</v>
      </c>
      <c r="I82" s="254">
        <v>42978</v>
      </c>
      <c r="J82" s="253">
        <v>264.6</v>
      </c>
      <c r="K82" s="253">
        <v>264.6</v>
      </c>
      <c r="L82" s="253"/>
      <c r="M82" s="253">
        <v>264.6</v>
      </c>
      <c r="N82" s="252"/>
      <c r="O82" s="252"/>
      <c r="P82" s="252"/>
      <c r="Q82" s="253">
        <f t="shared" si="9"/>
        <v>0</v>
      </c>
      <c r="R82" s="253">
        <f t="shared" si="9"/>
        <v>264.6</v>
      </c>
    </row>
    <row r="83" spans="1:18" ht="15">
      <c r="A83" s="110"/>
      <c r="B83" s="69" t="s">
        <v>13</v>
      </c>
      <c r="C83" s="109"/>
      <c r="D83" s="115"/>
      <c r="E83" s="96"/>
      <c r="F83" s="108"/>
      <c r="G83" s="96"/>
      <c r="H83" s="263"/>
      <c r="I83" s="264"/>
      <c r="J83" s="265">
        <f>SUM(J75:J82)</f>
        <v>19207.139999999996</v>
      </c>
      <c r="K83" s="265">
        <f>SUM(K75:K82)+0</f>
        <v>19207.139999999996</v>
      </c>
      <c r="L83" s="265">
        <f>SUM(L75:L82)</f>
        <v>18041.39</v>
      </c>
      <c r="M83" s="265">
        <f>SUM(M75:M82)</f>
        <v>1165.75</v>
      </c>
      <c r="N83" s="265">
        <v>1967.87</v>
      </c>
      <c r="O83" s="265">
        <f>SUM(O75:O82)</f>
        <v>0</v>
      </c>
      <c r="P83" s="265">
        <f>SUM(P75:P82)</f>
        <v>0</v>
      </c>
      <c r="Q83" s="265">
        <f>SUM(Q75:Q82)-N83</f>
        <v>16073.52</v>
      </c>
      <c r="R83" s="265">
        <f>SUM(R75:R82)</f>
        <v>1165.75</v>
      </c>
    </row>
    <row r="84" spans="1:18" ht="15" customHeight="1">
      <c r="A84" s="178">
        <v>9</v>
      </c>
      <c r="B84" s="179" t="s">
        <v>49</v>
      </c>
      <c r="C84" s="193" t="s">
        <v>15</v>
      </c>
      <c r="D84" s="175">
        <v>633</v>
      </c>
      <c r="E84" s="202" t="s">
        <v>16</v>
      </c>
      <c r="F84" s="193" t="s">
        <v>15</v>
      </c>
      <c r="G84" s="202" t="s">
        <v>48</v>
      </c>
      <c r="H84" s="252">
        <v>208546</v>
      </c>
      <c r="I84" s="254">
        <v>42947</v>
      </c>
      <c r="J84" s="273">
        <v>17133.37</v>
      </c>
      <c r="K84" s="273">
        <v>17133.37</v>
      </c>
      <c r="L84" s="273">
        <v>17133.37</v>
      </c>
      <c r="M84" s="273"/>
      <c r="N84" s="273"/>
      <c r="O84" s="273"/>
      <c r="P84" s="273"/>
      <c r="Q84" s="253">
        <f t="shared" si="7"/>
        <v>17133.37</v>
      </c>
      <c r="R84" s="273"/>
    </row>
    <row r="85" spans="1:18" ht="15">
      <c r="A85" s="178"/>
      <c r="B85" s="180"/>
      <c r="C85" s="194"/>
      <c r="D85" s="171"/>
      <c r="E85" s="203"/>
      <c r="F85" s="194"/>
      <c r="G85" s="203"/>
      <c r="H85" s="252">
        <v>208545</v>
      </c>
      <c r="I85" s="254">
        <v>42947</v>
      </c>
      <c r="J85" s="242">
        <v>2156.75</v>
      </c>
      <c r="K85" s="242">
        <v>2156.75</v>
      </c>
      <c r="L85" s="242">
        <v>2156.75</v>
      </c>
      <c r="M85" s="242"/>
      <c r="N85" s="242"/>
      <c r="O85" s="242"/>
      <c r="P85" s="242"/>
      <c r="Q85" s="253">
        <f t="shared" si="7"/>
        <v>2156.75</v>
      </c>
      <c r="R85" s="242"/>
    </row>
    <row r="86" spans="1:18" ht="15">
      <c r="A86" s="178"/>
      <c r="B86" s="180"/>
      <c r="C86" s="194"/>
      <c r="D86" s="171"/>
      <c r="E86" s="203"/>
      <c r="F86" s="194"/>
      <c r="G86" s="203"/>
      <c r="H86" s="252">
        <v>208543</v>
      </c>
      <c r="I86" s="254">
        <v>42947</v>
      </c>
      <c r="J86" s="244">
        <v>354</v>
      </c>
      <c r="K86" s="244">
        <v>354</v>
      </c>
      <c r="L86" s="244">
        <v>354</v>
      </c>
      <c r="M86" s="244"/>
      <c r="N86" s="242"/>
      <c r="O86" s="242"/>
      <c r="P86" s="242"/>
      <c r="Q86" s="253">
        <f t="shared" si="7"/>
        <v>354</v>
      </c>
      <c r="R86" s="244"/>
    </row>
    <row r="87" spans="1:18" ht="15">
      <c r="A87" s="178"/>
      <c r="B87" s="180"/>
      <c r="C87" s="194"/>
      <c r="D87" s="171"/>
      <c r="E87" s="203"/>
      <c r="F87" s="194"/>
      <c r="G87" s="203"/>
      <c r="H87" s="252">
        <v>208544</v>
      </c>
      <c r="I87" s="254">
        <v>42947</v>
      </c>
      <c r="J87" s="273">
        <v>909.95</v>
      </c>
      <c r="K87" s="273">
        <v>909.95</v>
      </c>
      <c r="L87" s="273">
        <v>909.95</v>
      </c>
      <c r="M87" s="273"/>
      <c r="N87" s="273"/>
      <c r="O87" s="273"/>
      <c r="P87" s="273"/>
      <c r="Q87" s="253">
        <f t="shared" si="7"/>
        <v>909.95</v>
      </c>
      <c r="R87" s="273"/>
    </row>
    <row r="88" spans="1:18" ht="15">
      <c r="A88" s="178"/>
      <c r="B88" s="180"/>
      <c r="C88" s="194"/>
      <c r="D88" s="171"/>
      <c r="E88" s="203"/>
      <c r="F88" s="194"/>
      <c r="G88" s="203"/>
      <c r="H88" s="252"/>
      <c r="I88" s="254"/>
      <c r="J88" s="273"/>
      <c r="K88" s="273"/>
      <c r="L88" s="273"/>
      <c r="M88" s="273"/>
      <c r="N88" s="273"/>
      <c r="O88" s="273"/>
      <c r="P88" s="273"/>
      <c r="Q88" s="253"/>
      <c r="R88" s="273"/>
    </row>
    <row r="89" spans="1:18" ht="15">
      <c r="A89" s="110"/>
      <c r="B89" s="69" t="s">
        <v>13</v>
      </c>
      <c r="C89" s="109"/>
      <c r="D89" s="115"/>
      <c r="E89" s="96"/>
      <c r="F89" s="108"/>
      <c r="G89" s="96"/>
      <c r="H89" s="263"/>
      <c r="I89" s="264"/>
      <c r="J89" s="265">
        <f>SUM(J84:J88)</f>
        <v>20554.07</v>
      </c>
      <c r="K89" s="265">
        <f>SUM(K84:K88)</f>
        <v>20554.07</v>
      </c>
      <c r="L89" s="265">
        <f>SUM(L84:L88)</f>
        <v>20554.07</v>
      </c>
      <c r="M89" s="265">
        <f>SUM(M84:M88)</f>
        <v>0</v>
      </c>
      <c r="N89" s="265">
        <f>SUM(N84:N88)</f>
        <v>0</v>
      </c>
      <c r="O89" s="265">
        <f>SUM(O84:O88)</f>
        <v>0</v>
      </c>
      <c r="P89" s="265">
        <f>SUM(P84:P88)</f>
        <v>0</v>
      </c>
      <c r="Q89" s="265">
        <f>SUM(Q84:Q88)</f>
        <v>20554.07</v>
      </c>
      <c r="R89" s="265">
        <f>SUM(R84:R88)</f>
        <v>0</v>
      </c>
    </row>
    <row r="90" spans="1:18" ht="15" customHeight="1">
      <c r="A90" s="177">
        <v>10</v>
      </c>
      <c r="B90" s="191" t="s">
        <v>47</v>
      </c>
      <c r="C90" s="193" t="s">
        <v>46</v>
      </c>
      <c r="D90" s="187">
        <v>230</v>
      </c>
      <c r="E90" s="189" t="s">
        <v>16</v>
      </c>
      <c r="F90" s="197" t="s">
        <v>46</v>
      </c>
      <c r="G90" s="189" t="s">
        <v>45</v>
      </c>
      <c r="H90" s="252">
        <v>72009983</v>
      </c>
      <c r="I90" s="254">
        <v>42947</v>
      </c>
      <c r="J90" s="253">
        <v>12112</v>
      </c>
      <c r="K90" s="253">
        <v>12112</v>
      </c>
      <c r="L90" s="253">
        <v>12112</v>
      </c>
      <c r="M90" s="253"/>
      <c r="N90" s="253"/>
      <c r="O90" s="253"/>
      <c r="P90" s="253"/>
      <c r="Q90" s="253">
        <f t="shared" si="7"/>
        <v>12112</v>
      </c>
      <c r="R90" s="253"/>
    </row>
    <row r="91" spans="1:18" ht="15">
      <c r="A91" s="178"/>
      <c r="B91" s="192"/>
      <c r="C91" s="194"/>
      <c r="D91" s="188"/>
      <c r="E91" s="190"/>
      <c r="F91" s="198"/>
      <c r="G91" s="190"/>
      <c r="H91" s="252">
        <v>72009987</v>
      </c>
      <c r="I91" s="254">
        <v>42947</v>
      </c>
      <c r="J91" s="253">
        <v>2825.56</v>
      </c>
      <c r="K91" s="253">
        <v>2825.56</v>
      </c>
      <c r="L91" s="253">
        <v>2825.56</v>
      </c>
      <c r="M91" s="253"/>
      <c r="N91" s="253"/>
      <c r="O91" s="253"/>
      <c r="P91" s="253"/>
      <c r="Q91" s="253">
        <f t="shared" si="7"/>
        <v>2825.56</v>
      </c>
      <c r="R91" s="253"/>
    </row>
    <row r="92" spans="1:18" ht="15">
      <c r="A92" s="178"/>
      <c r="B92" s="192"/>
      <c r="C92" s="194"/>
      <c r="D92" s="188"/>
      <c r="E92" s="190"/>
      <c r="F92" s="198"/>
      <c r="G92" s="190"/>
      <c r="H92" s="252">
        <v>72010003</v>
      </c>
      <c r="I92" s="254">
        <v>42946</v>
      </c>
      <c r="J92" s="253">
        <v>2519.66</v>
      </c>
      <c r="K92" s="253">
        <v>2519.66</v>
      </c>
      <c r="L92" s="253">
        <v>2519.66</v>
      </c>
      <c r="M92" s="253"/>
      <c r="N92" s="253"/>
      <c r="O92" s="253"/>
      <c r="P92" s="253"/>
      <c r="Q92" s="253">
        <f t="shared" si="7"/>
        <v>2519.66</v>
      </c>
      <c r="R92" s="253"/>
    </row>
    <row r="93" spans="1:18" ht="15">
      <c r="A93" s="178"/>
      <c r="B93" s="192"/>
      <c r="C93" s="194"/>
      <c r="D93" s="188"/>
      <c r="E93" s="190"/>
      <c r="F93" s="198"/>
      <c r="G93" s="190"/>
      <c r="H93" s="252">
        <v>72010228</v>
      </c>
      <c r="I93" s="254">
        <v>42976</v>
      </c>
      <c r="J93" s="253">
        <v>288.81</v>
      </c>
      <c r="K93" s="253">
        <v>288.81</v>
      </c>
      <c r="L93" s="253"/>
      <c r="M93" s="253">
        <v>288.81</v>
      </c>
      <c r="N93" s="252"/>
      <c r="O93" s="252"/>
      <c r="P93" s="252"/>
      <c r="Q93" s="253">
        <f aca="true" t="shared" si="10" ref="Q93:R95">J93-N93-O93-R93</f>
        <v>0</v>
      </c>
      <c r="R93" s="253">
        <f t="shared" si="10"/>
        <v>288.81</v>
      </c>
    </row>
    <row r="94" spans="1:18" ht="15">
      <c r="A94" s="178"/>
      <c r="B94" s="192"/>
      <c r="C94" s="194"/>
      <c r="D94" s="188"/>
      <c r="E94" s="190"/>
      <c r="F94" s="198"/>
      <c r="G94" s="190"/>
      <c r="H94" s="252">
        <v>72010224</v>
      </c>
      <c r="I94" s="254">
        <v>42977</v>
      </c>
      <c r="J94" s="253">
        <v>1155.34</v>
      </c>
      <c r="K94" s="253">
        <v>1155.34</v>
      </c>
      <c r="L94" s="253"/>
      <c r="M94" s="253">
        <v>1155.34</v>
      </c>
      <c r="N94" s="252"/>
      <c r="O94" s="252"/>
      <c r="P94" s="252"/>
      <c r="Q94" s="253">
        <f t="shared" si="10"/>
        <v>0</v>
      </c>
      <c r="R94" s="253">
        <f t="shared" si="10"/>
        <v>1155.34</v>
      </c>
    </row>
    <row r="95" spans="1:18" ht="15">
      <c r="A95" s="178"/>
      <c r="B95" s="192"/>
      <c r="C95" s="194"/>
      <c r="D95" s="188"/>
      <c r="E95" s="190"/>
      <c r="F95" s="198"/>
      <c r="G95" s="190"/>
      <c r="H95" s="252"/>
      <c r="I95" s="254"/>
      <c r="J95" s="253"/>
      <c r="K95" s="253"/>
      <c r="L95" s="253"/>
      <c r="M95" s="253"/>
      <c r="N95" s="252"/>
      <c r="O95" s="252"/>
      <c r="P95" s="252"/>
      <c r="Q95" s="253">
        <f t="shared" si="10"/>
        <v>0</v>
      </c>
      <c r="R95" s="252"/>
    </row>
    <row r="96" spans="1:18" ht="15">
      <c r="A96" s="110"/>
      <c r="B96" s="69" t="s">
        <v>13</v>
      </c>
      <c r="C96" s="109"/>
      <c r="D96" s="115"/>
      <c r="E96" s="96"/>
      <c r="F96" s="108"/>
      <c r="G96" s="96"/>
      <c r="H96" s="263"/>
      <c r="I96" s="264"/>
      <c r="J96" s="265">
        <f>SUM(J90:J95)</f>
        <v>18901.370000000003</v>
      </c>
      <c r="K96" s="265">
        <f>SUM(K90:K95)</f>
        <v>18901.370000000003</v>
      </c>
      <c r="L96" s="265">
        <f>SUM(L90:L95)</f>
        <v>17457.22</v>
      </c>
      <c r="M96" s="265">
        <f>SUM(M90:M95)</f>
        <v>1444.1499999999999</v>
      </c>
      <c r="N96" s="265">
        <v>821.7</v>
      </c>
      <c r="O96" s="265">
        <f>SUM(O90:O95)</f>
        <v>0</v>
      </c>
      <c r="P96" s="265">
        <f>SUM(P90:P95)</f>
        <v>0</v>
      </c>
      <c r="Q96" s="265">
        <f>SUM(Q90:Q95)-N96</f>
        <v>16635.52</v>
      </c>
      <c r="R96" s="265">
        <f>SUM(R90:R95)</f>
        <v>1444.1499999999999</v>
      </c>
    </row>
    <row r="97" spans="1:18" ht="15" customHeight="1">
      <c r="A97" s="225">
        <v>11</v>
      </c>
      <c r="B97" s="179" t="s">
        <v>44</v>
      </c>
      <c r="C97" s="197"/>
      <c r="D97" s="195"/>
      <c r="E97" s="195"/>
      <c r="F97" s="197"/>
      <c r="G97" s="195"/>
      <c r="H97" s="261">
        <v>173016</v>
      </c>
      <c r="I97" s="254">
        <v>42978</v>
      </c>
      <c r="J97" s="253">
        <v>2029.6</v>
      </c>
      <c r="K97" s="253">
        <v>2029.6</v>
      </c>
      <c r="L97" s="253"/>
      <c r="M97" s="253">
        <v>2029.6</v>
      </c>
      <c r="N97" s="253"/>
      <c r="O97" s="253"/>
      <c r="P97" s="253"/>
      <c r="Q97" s="253">
        <f aca="true" t="shared" si="11" ref="Q97:R103">J97-N97-O97-R97</f>
        <v>0</v>
      </c>
      <c r="R97" s="253">
        <f t="shared" si="11"/>
        <v>2029.6</v>
      </c>
    </row>
    <row r="98" spans="1:18" ht="15">
      <c r="A98" s="225"/>
      <c r="B98" s="180"/>
      <c r="C98" s="198"/>
      <c r="D98" s="196"/>
      <c r="E98" s="196"/>
      <c r="F98" s="198"/>
      <c r="G98" s="196"/>
      <c r="H98" s="261">
        <v>173015</v>
      </c>
      <c r="I98" s="254">
        <v>42978</v>
      </c>
      <c r="J98" s="253">
        <v>10776.51</v>
      </c>
      <c r="K98" s="253">
        <v>10776.51</v>
      </c>
      <c r="L98" s="253"/>
      <c r="M98" s="253">
        <v>10776.51</v>
      </c>
      <c r="N98" s="253"/>
      <c r="O98" s="253"/>
      <c r="P98" s="253"/>
      <c r="Q98" s="253">
        <f t="shared" si="11"/>
        <v>0</v>
      </c>
      <c r="R98" s="253">
        <f t="shared" si="11"/>
        <v>10776.51</v>
      </c>
    </row>
    <row r="99" spans="1:18" ht="15">
      <c r="A99" s="225"/>
      <c r="B99" s="180"/>
      <c r="C99" s="198"/>
      <c r="D99" s="196"/>
      <c r="E99" s="196"/>
      <c r="F99" s="198"/>
      <c r="G99" s="196"/>
      <c r="H99" s="261">
        <v>173022</v>
      </c>
      <c r="I99" s="254">
        <v>42978</v>
      </c>
      <c r="J99" s="253">
        <v>1171.51</v>
      </c>
      <c r="K99" s="253">
        <v>1171.51</v>
      </c>
      <c r="L99" s="253"/>
      <c r="M99" s="253">
        <v>1171.51</v>
      </c>
      <c r="N99" s="253"/>
      <c r="O99" s="253"/>
      <c r="P99" s="253"/>
      <c r="Q99" s="253">
        <f t="shared" si="11"/>
        <v>0</v>
      </c>
      <c r="R99" s="253">
        <f t="shared" si="11"/>
        <v>1171.51</v>
      </c>
    </row>
    <row r="100" spans="1:18" ht="15">
      <c r="A100" s="225"/>
      <c r="B100" s="180"/>
      <c r="C100" s="198"/>
      <c r="D100" s="196"/>
      <c r="E100" s="196"/>
      <c r="F100" s="198"/>
      <c r="G100" s="196"/>
      <c r="H100" s="261">
        <v>173021</v>
      </c>
      <c r="I100" s="254">
        <v>42978</v>
      </c>
      <c r="J100" s="253">
        <v>1056.25</v>
      </c>
      <c r="K100" s="253">
        <v>1056.25</v>
      </c>
      <c r="L100" s="253"/>
      <c r="M100" s="253">
        <v>1056.25</v>
      </c>
      <c r="N100" s="253"/>
      <c r="O100" s="253"/>
      <c r="P100" s="253"/>
      <c r="Q100" s="253">
        <f t="shared" si="11"/>
        <v>0</v>
      </c>
      <c r="R100" s="253">
        <f t="shared" si="11"/>
        <v>1056.25</v>
      </c>
    </row>
    <row r="101" spans="1:18" ht="15">
      <c r="A101" s="225"/>
      <c r="B101" s="180"/>
      <c r="C101" s="198"/>
      <c r="D101" s="196"/>
      <c r="E101" s="196"/>
      <c r="F101" s="198"/>
      <c r="G101" s="196"/>
      <c r="H101" s="261">
        <v>173020</v>
      </c>
      <c r="I101" s="254">
        <v>42978</v>
      </c>
      <c r="J101" s="253">
        <v>1056.4</v>
      </c>
      <c r="K101" s="253">
        <v>1056.4</v>
      </c>
      <c r="L101" s="253"/>
      <c r="M101" s="253">
        <v>1056.4</v>
      </c>
      <c r="N101" s="253"/>
      <c r="O101" s="253"/>
      <c r="P101" s="253"/>
      <c r="Q101" s="253">
        <f t="shared" si="11"/>
        <v>0</v>
      </c>
      <c r="R101" s="253">
        <f t="shared" si="11"/>
        <v>1056.4</v>
      </c>
    </row>
    <row r="102" spans="1:18" ht="15">
      <c r="A102" s="225"/>
      <c r="B102" s="180"/>
      <c r="C102" s="198"/>
      <c r="D102" s="196"/>
      <c r="E102" s="196"/>
      <c r="F102" s="198"/>
      <c r="G102" s="196"/>
      <c r="H102" s="261">
        <v>173017</v>
      </c>
      <c r="I102" s="254">
        <v>42978</v>
      </c>
      <c r="J102" s="253">
        <v>8592.47</v>
      </c>
      <c r="K102" s="253">
        <v>8592.47</v>
      </c>
      <c r="L102" s="253"/>
      <c r="M102" s="253">
        <v>8592.47</v>
      </c>
      <c r="N102" s="253"/>
      <c r="O102" s="253"/>
      <c r="P102" s="253"/>
      <c r="Q102" s="253">
        <f t="shared" si="11"/>
        <v>0</v>
      </c>
      <c r="R102" s="253">
        <f t="shared" si="11"/>
        <v>8592.47</v>
      </c>
    </row>
    <row r="103" spans="1:18" ht="15">
      <c r="A103" s="225"/>
      <c r="B103" s="180"/>
      <c r="C103" s="198"/>
      <c r="D103" s="196"/>
      <c r="E103" s="196"/>
      <c r="F103" s="198"/>
      <c r="G103" s="196"/>
      <c r="H103" s="261">
        <v>173019</v>
      </c>
      <c r="I103" s="254">
        <v>42978</v>
      </c>
      <c r="J103" s="253">
        <v>163.8</v>
      </c>
      <c r="K103" s="253">
        <v>163.8</v>
      </c>
      <c r="L103" s="253"/>
      <c r="M103" s="253">
        <v>163.8</v>
      </c>
      <c r="N103" s="253"/>
      <c r="O103" s="253"/>
      <c r="P103" s="253"/>
      <c r="Q103" s="253">
        <f t="shared" si="11"/>
        <v>0</v>
      </c>
      <c r="R103" s="253">
        <f t="shared" si="11"/>
        <v>163.8</v>
      </c>
    </row>
    <row r="104" spans="1:18" ht="15">
      <c r="A104" s="110"/>
      <c r="B104" s="69" t="s">
        <v>13</v>
      </c>
      <c r="C104" s="114"/>
      <c r="D104" s="113"/>
      <c r="E104" s="111"/>
      <c r="F104" s="112"/>
      <c r="G104" s="111"/>
      <c r="H104" s="277"/>
      <c r="I104" s="278"/>
      <c r="J104" s="265">
        <f>SUM(J97:J103)</f>
        <v>24846.539999999997</v>
      </c>
      <c r="K104" s="265">
        <f>SUM(K97:K103)</f>
        <v>24846.539999999997</v>
      </c>
      <c r="L104" s="265">
        <f>SUM(L97:L103)</f>
        <v>0</v>
      </c>
      <c r="M104" s="265">
        <f>SUM(M97:M103)</f>
        <v>24846.539999999997</v>
      </c>
      <c r="N104" s="265">
        <f>SUM(N97:N103)</f>
        <v>0</v>
      </c>
      <c r="O104" s="265">
        <f>SUM(O97:O103)</f>
        <v>0</v>
      </c>
      <c r="P104" s="265">
        <f>SUM(P97:P103)</f>
        <v>0</v>
      </c>
      <c r="Q104" s="265">
        <f>SUM(Q97:Q103)</f>
        <v>0</v>
      </c>
      <c r="R104" s="265">
        <f>SUM(R97:R103)</f>
        <v>24846.539999999997</v>
      </c>
    </row>
    <row r="105" spans="1:18" ht="15" customHeight="1">
      <c r="A105" s="225">
        <v>12</v>
      </c>
      <c r="B105" s="179" t="s">
        <v>43</v>
      </c>
      <c r="C105" s="221"/>
      <c r="D105" s="200"/>
      <c r="E105" s="226"/>
      <c r="F105" s="221"/>
      <c r="G105" s="200"/>
      <c r="H105" s="252">
        <v>3585</v>
      </c>
      <c r="I105" s="254">
        <v>42947</v>
      </c>
      <c r="J105" s="252">
        <v>182.94</v>
      </c>
      <c r="K105" s="252">
        <v>182.94</v>
      </c>
      <c r="L105" s="252">
        <v>182.94</v>
      </c>
      <c r="M105" s="252"/>
      <c r="N105" s="252"/>
      <c r="O105" s="252"/>
      <c r="P105" s="252"/>
      <c r="Q105" s="253">
        <f t="shared" si="7"/>
        <v>182.94</v>
      </c>
      <c r="R105" s="252"/>
    </row>
    <row r="106" spans="1:18" ht="15">
      <c r="A106" s="225"/>
      <c r="B106" s="180"/>
      <c r="C106" s="222"/>
      <c r="D106" s="201"/>
      <c r="E106" s="227"/>
      <c r="F106" s="222"/>
      <c r="G106" s="201"/>
      <c r="H106" s="252">
        <v>3756</v>
      </c>
      <c r="I106" s="254">
        <v>42947</v>
      </c>
      <c r="J106" s="252">
        <v>189.25</v>
      </c>
      <c r="K106" s="252">
        <v>189.25</v>
      </c>
      <c r="L106" s="252">
        <v>189.25</v>
      </c>
      <c r="M106" s="252"/>
      <c r="N106" s="252"/>
      <c r="O106" s="252"/>
      <c r="P106" s="252"/>
      <c r="Q106" s="253">
        <f t="shared" si="7"/>
        <v>189.25</v>
      </c>
      <c r="R106" s="252"/>
    </row>
    <row r="107" spans="1:18" ht="15">
      <c r="A107" s="225"/>
      <c r="B107" s="180"/>
      <c r="C107" s="222"/>
      <c r="D107" s="201"/>
      <c r="E107" s="227"/>
      <c r="F107" s="222"/>
      <c r="G107" s="201"/>
      <c r="H107" s="252">
        <v>3415</v>
      </c>
      <c r="I107" s="254">
        <v>42947</v>
      </c>
      <c r="J107" s="252">
        <v>176.63</v>
      </c>
      <c r="K107" s="252">
        <v>176.63</v>
      </c>
      <c r="L107" s="252">
        <v>176.63</v>
      </c>
      <c r="M107" s="252"/>
      <c r="N107" s="252"/>
      <c r="O107" s="252"/>
      <c r="P107" s="252"/>
      <c r="Q107" s="253">
        <f t="shared" si="7"/>
        <v>176.63</v>
      </c>
      <c r="R107" s="252"/>
    </row>
    <row r="108" spans="1:18" ht="15">
      <c r="A108" s="225"/>
      <c r="B108" s="180"/>
      <c r="C108" s="222"/>
      <c r="D108" s="201"/>
      <c r="E108" s="227"/>
      <c r="F108" s="222"/>
      <c r="G108" s="201"/>
      <c r="H108" s="252">
        <v>3433</v>
      </c>
      <c r="I108" s="254">
        <v>42947</v>
      </c>
      <c r="J108" s="252">
        <v>182.94</v>
      </c>
      <c r="K108" s="252">
        <v>182.94</v>
      </c>
      <c r="L108" s="252">
        <v>182.94</v>
      </c>
      <c r="M108" s="252"/>
      <c r="N108" s="252"/>
      <c r="O108" s="252"/>
      <c r="P108" s="252"/>
      <c r="Q108" s="253">
        <f t="shared" si="7"/>
        <v>182.94</v>
      </c>
      <c r="R108" s="252"/>
    </row>
    <row r="109" spans="1:18" ht="15">
      <c r="A109" s="225"/>
      <c r="B109" s="180"/>
      <c r="C109" s="222"/>
      <c r="D109" s="201"/>
      <c r="E109" s="227"/>
      <c r="F109" s="222"/>
      <c r="G109" s="201"/>
      <c r="H109" s="252">
        <v>3434</v>
      </c>
      <c r="I109" s="254">
        <v>42947</v>
      </c>
      <c r="J109" s="252">
        <v>113.55</v>
      </c>
      <c r="K109" s="252">
        <v>113.55</v>
      </c>
      <c r="L109" s="252">
        <v>113.55</v>
      </c>
      <c r="M109" s="252"/>
      <c r="N109" s="252"/>
      <c r="O109" s="252"/>
      <c r="P109" s="252"/>
      <c r="Q109" s="253">
        <f t="shared" si="7"/>
        <v>113.55</v>
      </c>
      <c r="R109" s="252"/>
    </row>
    <row r="110" spans="1:18" ht="15">
      <c r="A110" s="225"/>
      <c r="B110" s="180"/>
      <c r="C110" s="222"/>
      <c r="D110" s="201"/>
      <c r="E110" s="227"/>
      <c r="F110" s="222"/>
      <c r="G110" s="201"/>
      <c r="H110" s="252">
        <v>3636</v>
      </c>
      <c r="I110" s="254">
        <v>42947</v>
      </c>
      <c r="J110" s="252">
        <v>107.24</v>
      </c>
      <c r="K110" s="252">
        <v>107.24</v>
      </c>
      <c r="L110" s="252">
        <v>107.24</v>
      </c>
      <c r="M110" s="252"/>
      <c r="N110" s="252"/>
      <c r="O110" s="252"/>
      <c r="P110" s="252"/>
      <c r="Q110" s="253">
        <f t="shared" si="7"/>
        <v>107.24</v>
      </c>
      <c r="R110" s="252"/>
    </row>
    <row r="111" spans="1:18" ht="15">
      <c r="A111" s="225"/>
      <c r="B111" s="180"/>
      <c r="C111" s="222"/>
      <c r="D111" s="201"/>
      <c r="E111" s="227"/>
      <c r="F111" s="222"/>
      <c r="G111" s="201"/>
      <c r="H111" s="252">
        <v>3575</v>
      </c>
      <c r="I111" s="254">
        <v>42947</v>
      </c>
      <c r="J111" s="252">
        <v>56.78</v>
      </c>
      <c r="K111" s="252">
        <v>56.78</v>
      </c>
      <c r="L111" s="252">
        <v>56.78</v>
      </c>
      <c r="M111" s="252"/>
      <c r="N111" s="252"/>
      <c r="O111" s="252"/>
      <c r="P111" s="252"/>
      <c r="Q111" s="253">
        <f t="shared" si="7"/>
        <v>56.78</v>
      </c>
      <c r="R111" s="252"/>
    </row>
    <row r="112" spans="1:18" ht="15">
      <c r="A112" s="225"/>
      <c r="B112" s="180"/>
      <c r="C112" s="222"/>
      <c r="D112" s="201"/>
      <c r="E112" s="227"/>
      <c r="F112" s="222"/>
      <c r="G112" s="201"/>
      <c r="H112" s="252">
        <v>3591</v>
      </c>
      <c r="I112" s="254">
        <v>42947</v>
      </c>
      <c r="J112" s="252">
        <v>113.55</v>
      </c>
      <c r="K112" s="252">
        <v>113.55</v>
      </c>
      <c r="L112" s="252">
        <v>113.55</v>
      </c>
      <c r="M112" s="252"/>
      <c r="N112" s="252"/>
      <c r="O112" s="252"/>
      <c r="P112" s="252"/>
      <c r="Q112" s="253">
        <f t="shared" si="7"/>
        <v>113.55</v>
      </c>
      <c r="R112" s="252"/>
    </row>
    <row r="113" spans="1:18" ht="15">
      <c r="A113" s="225"/>
      <c r="B113" s="180"/>
      <c r="C113" s="222"/>
      <c r="D113" s="201"/>
      <c r="E113" s="227"/>
      <c r="F113" s="222"/>
      <c r="G113" s="201"/>
      <c r="H113" s="252">
        <v>3556</v>
      </c>
      <c r="I113" s="254">
        <v>42947</v>
      </c>
      <c r="J113" s="252">
        <v>138.78</v>
      </c>
      <c r="K113" s="252">
        <v>138.78</v>
      </c>
      <c r="L113" s="252">
        <v>138.78</v>
      </c>
      <c r="M113" s="252"/>
      <c r="N113" s="252"/>
      <c r="O113" s="252"/>
      <c r="P113" s="252"/>
      <c r="Q113" s="253">
        <f t="shared" si="7"/>
        <v>138.78</v>
      </c>
      <c r="R113" s="252"/>
    </row>
    <row r="114" spans="1:18" ht="15">
      <c r="A114" s="225"/>
      <c r="B114" s="180"/>
      <c r="C114" s="222"/>
      <c r="D114" s="201"/>
      <c r="E114" s="227"/>
      <c r="F114" s="222"/>
      <c r="G114" s="201"/>
      <c r="H114" s="252">
        <v>3633</v>
      </c>
      <c r="I114" s="254">
        <v>42947</v>
      </c>
      <c r="J114" s="252">
        <v>182.94</v>
      </c>
      <c r="K114" s="252">
        <v>182.94</v>
      </c>
      <c r="L114" s="252">
        <v>182.94</v>
      </c>
      <c r="M114" s="252"/>
      <c r="N114" s="252"/>
      <c r="O114" s="252"/>
      <c r="P114" s="252"/>
      <c r="Q114" s="253">
        <f t="shared" si="7"/>
        <v>182.94</v>
      </c>
      <c r="R114" s="252"/>
    </row>
    <row r="115" spans="1:18" ht="15">
      <c r="A115" s="225"/>
      <c r="B115" s="180"/>
      <c r="C115" s="222"/>
      <c r="D115" s="201"/>
      <c r="E115" s="227"/>
      <c r="F115" s="222"/>
      <c r="G115" s="201"/>
      <c r="H115" s="252">
        <v>3639</v>
      </c>
      <c r="I115" s="254">
        <v>42947</v>
      </c>
      <c r="J115" s="252">
        <v>176.63</v>
      </c>
      <c r="K115" s="252">
        <v>176.63</v>
      </c>
      <c r="L115" s="252">
        <v>176.63</v>
      </c>
      <c r="M115" s="252"/>
      <c r="N115" s="252"/>
      <c r="O115" s="252"/>
      <c r="P115" s="252"/>
      <c r="Q115" s="253">
        <f t="shared" si="7"/>
        <v>176.63</v>
      </c>
      <c r="R115" s="252"/>
    </row>
    <row r="116" spans="1:18" ht="15">
      <c r="A116" s="225"/>
      <c r="B116" s="180"/>
      <c r="C116" s="222"/>
      <c r="D116" s="201"/>
      <c r="E116" s="227"/>
      <c r="F116" s="222"/>
      <c r="G116" s="201"/>
      <c r="H116" s="252">
        <v>3684</v>
      </c>
      <c r="I116" s="254">
        <v>42947</v>
      </c>
      <c r="J116" s="252">
        <v>164.02</v>
      </c>
      <c r="K116" s="252">
        <v>164.02</v>
      </c>
      <c r="L116" s="252">
        <v>164.02</v>
      </c>
      <c r="M116" s="252"/>
      <c r="N116" s="252"/>
      <c r="O116" s="252"/>
      <c r="P116" s="252"/>
      <c r="Q116" s="253">
        <f t="shared" si="7"/>
        <v>164.02</v>
      </c>
      <c r="R116" s="252"/>
    </row>
    <row r="117" spans="1:18" ht="15">
      <c r="A117" s="225"/>
      <c r="B117" s="180"/>
      <c r="C117" s="222"/>
      <c r="D117" s="201"/>
      <c r="E117" s="227"/>
      <c r="F117" s="222"/>
      <c r="G117" s="201"/>
      <c r="H117" s="252">
        <v>3700</v>
      </c>
      <c r="I117" s="254">
        <v>42947</v>
      </c>
      <c r="J117" s="252">
        <v>157.71</v>
      </c>
      <c r="K117" s="252">
        <v>157.71</v>
      </c>
      <c r="L117" s="252">
        <v>157.71</v>
      </c>
      <c r="M117" s="252"/>
      <c r="N117" s="252"/>
      <c r="O117" s="252"/>
      <c r="P117" s="252"/>
      <c r="Q117" s="253">
        <f t="shared" si="7"/>
        <v>157.71</v>
      </c>
      <c r="R117" s="252"/>
    </row>
    <row r="118" spans="1:18" ht="15">
      <c r="A118" s="225"/>
      <c r="B118" s="180"/>
      <c r="C118" s="222"/>
      <c r="D118" s="201"/>
      <c r="E118" s="227"/>
      <c r="F118" s="222"/>
      <c r="G118" s="201"/>
      <c r="H118" s="242">
        <v>3758</v>
      </c>
      <c r="I118" s="254">
        <v>42947</v>
      </c>
      <c r="J118" s="253">
        <v>14383</v>
      </c>
      <c r="K118" s="246">
        <v>14004.5</v>
      </c>
      <c r="L118" s="253">
        <v>14004.5</v>
      </c>
      <c r="M118" s="253"/>
      <c r="N118" s="253"/>
      <c r="O118" s="253">
        <v>378.5</v>
      </c>
      <c r="P118" s="253"/>
      <c r="Q118" s="253">
        <f t="shared" si="7"/>
        <v>14004.5</v>
      </c>
      <c r="R118" s="253"/>
    </row>
    <row r="119" spans="1:18" ht="15">
      <c r="A119" s="225"/>
      <c r="B119" s="180"/>
      <c r="C119" s="222"/>
      <c r="D119" s="201"/>
      <c r="E119" s="227"/>
      <c r="F119" s="222"/>
      <c r="G119" s="201"/>
      <c r="H119" s="242">
        <v>745</v>
      </c>
      <c r="I119" s="254">
        <v>42917</v>
      </c>
      <c r="J119" s="253">
        <v>189.25</v>
      </c>
      <c r="K119" s="253">
        <v>189.25</v>
      </c>
      <c r="L119" s="253">
        <v>189.25</v>
      </c>
      <c r="M119" s="253"/>
      <c r="N119" s="253"/>
      <c r="O119" s="253"/>
      <c r="P119" s="253"/>
      <c r="Q119" s="253">
        <f t="shared" si="7"/>
        <v>189.25</v>
      </c>
      <c r="R119" s="253"/>
    </row>
    <row r="120" spans="1:18" ht="15">
      <c r="A120" s="225"/>
      <c r="B120" s="180"/>
      <c r="C120" s="222"/>
      <c r="D120" s="201"/>
      <c r="E120" s="227"/>
      <c r="F120" s="222"/>
      <c r="G120" s="201"/>
      <c r="H120" s="242">
        <v>746</v>
      </c>
      <c r="I120" s="254">
        <v>42917</v>
      </c>
      <c r="J120" s="253">
        <v>378.5</v>
      </c>
      <c r="K120" s="253">
        <v>378.5</v>
      </c>
      <c r="L120" s="253">
        <v>378.5</v>
      </c>
      <c r="M120" s="253"/>
      <c r="N120" s="253"/>
      <c r="O120" s="253"/>
      <c r="P120" s="253"/>
      <c r="Q120" s="253">
        <f t="shared" si="7"/>
        <v>378.5</v>
      </c>
      <c r="R120" s="253"/>
    </row>
    <row r="121" spans="1:18" ht="15">
      <c r="A121" s="225"/>
      <c r="B121" s="180"/>
      <c r="C121" s="222"/>
      <c r="D121" s="201"/>
      <c r="E121" s="227"/>
      <c r="F121" s="222"/>
      <c r="G121" s="201"/>
      <c r="H121" s="242">
        <v>3757</v>
      </c>
      <c r="I121" s="254">
        <v>42947</v>
      </c>
      <c r="J121" s="242">
        <v>2519.66</v>
      </c>
      <c r="K121" s="242">
        <v>2519.66</v>
      </c>
      <c r="L121" s="242">
        <v>2519.66</v>
      </c>
      <c r="M121" s="242"/>
      <c r="N121" s="242"/>
      <c r="O121" s="242"/>
      <c r="P121" s="242"/>
      <c r="Q121" s="253">
        <f t="shared" si="7"/>
        <v>2519.66</v>
      </c>
      <c r="R121" s="242"/>
    </row>
    <row r="122" spans="1:18" ht="15">
      <c r="A122" s="225"/>
      <c r="B122" s="180"/>
      <c r="C122" s="222"/>
      <c r="D122" s="201"/>
      <c r="E122" s="227"/>
      <c r="F122" s="222"/>
      <c r="G122" s="201"/>
      <c r="H122" s="252">
        <v>836</v>
      </c>
      <c r="I122" s="254">
        <v>42948</v>
      </c>
      <c r="J122" s="252">
        <v>193.82</v>
      </c>
      <c r="K122" s="252">
        <v>193.82</v>
      </c>
      <c r="L122" s="252"/>
      <c r="M122" s="252">
        <v>193.82</v>
      </c>
      <c r="N122" s="252"/>
      <c r="O122" s="252"/>
      <c r="P122" s="252"/>
      <c r="Q122" s="253">
        <f aca="true" t="shared" si="12" ref="Q122:R126">J122-N122-O122-R122</f>
        <v>0</v>
      </c>
      <c r="R122" s="253">
        <f t="shared" si="12"/>
        <v>193.82</v>
      </c>
    </row>
    <row r="123" spans="1:18" ht="15">
      <c r="A123" s="225"/>
      <c r="B123" s="180"/>
      <c r="C123" s="222"/>
      <c r="D123" s="201"/>
      <c r="E123" s="227"/>
      <c r="F123" s="222"/>
      <c r="G123" s="201"/>
      <c r="H123" s="252">
        <v>837</v>
      </c>
      <c r="I123" s="254">
        <v>42948</v>
      </c>
      <c r="J123" s="252">
        <v>946.25</v>
      </c>
      <c r="K123" s="252">
        <v>946.25</v>
      </c>
      <c r="L123" s="252"/>
      <c r="M123" s="252">
        <v>946.25</v>
      </c>
      <c r="N123" s="252"/>
      <c r="O123" s="252"/>
      <c r="P123" s="252"/>
      <c r="Q123" s="253">
        <f t="shared" si="12"/>
        <v>0</v>
      </c>
      <c r="R123" s="253">
        <f t="shared" si="12"/>
        <v>946.25</v>
      </c>
    </row>
    <row r="124" spans="1:18" ht="15">
      <c r="A124" s="110"/>
      <c r="B124" s="69" t="s">
        <v>13</v>
      </c>
      <c r="C124" s="109"/>
      <c r="D124" s="78"/>
      <c r="E124" s="107"/>
      <c r="F124" s="108"/>
      <c r="G124" s="107"/>
      <c r="H124" s="267"/>
      <c r="I124" s="268"/>
      <c r="J124" s="269">
        <f>SUM(J105:J123)</f>
        <v>20553.44</v>
      </c>
      <c r="K124" s="269">
        <f>SUM(K105:K123)</f>
        <v>20174.94</v>
      </c>
      <c r="L124" s="269">
        <f>SUM(L105:L123)</f>
        <v>19034.87</v>
      </c>
      <c r="M124" s="269">
        <f>SUM(M105:M123)</f>
        <v>1140.07</v>
      </c>
      <c r="N124" s="269">
        <v>473.52</v>
      </c>
      <c r="O124" s="269">
        <f>SUM(O105:O123)</f>
        <v>378.5</v>
      </c>
      <c r="P124" s="269">
        <f>SUM(P105:P123)</f>
        <v>0</v>
      </c>
      <c r="Q124" s="269">
        <f>SUM(Q105:Q123)-N124</f>
        <v>18561.35</v>
      </c>
      <c r="R124" s="269">
        <f>SUM(R105:R123)</f>
        <v>1140.07</v>
      </c>
    </row>
    <row r="125" spans="1:18" ht="15" customHeight="1">
      <c r="A125" s="177">
        <v>13</v>
      </c>
      <c r="B125" s="191" t="s">
        <v>42</v>
      </c>
      <c r="C125" s="193" t="s">
        <v>15</v>
      </c>
      <c r="D125" s="175">
        <v>19</v>
      </c>
      <c r="E125" s="189" t="s">
        <v>16</v>
      </c>
      <c r="F125" s="197" t="s">
        <v>15</v>
      </c>
      <c r="G125" s="195" t="s">
        <v>41</v>
      </c>
      <c r="H125" s="242">
        <v>4039</v>
      </c>
      <c r="I125" s="254">
        <v>42947</v>
      </c>
      <c r="J125" s="242">
        <v>252.52</v>
      </c>
      <c r="K125" s="242">
        <v>252.52</v>
      </c>
      <c r="L125" s="242">
        <v>252.52</v>
      </c>
      <c r="M125" s="242"/>
      <c r="N125" s="242"/>
      <c r="O125" s="242"/>
      <c r="P125" s="242"/>
      <c r="Q125" s="253">
        <f t="shared" si="12"/>
        <v>252.52</v>
      </c>
      <c r="R125" s="242"/>
    </row>
    <row r="126" spans="1:18" ht="15">
      <c r="A126" s="178"/>
      <c r="B126" s="192"/>
      <c r="C126" s="194"/>
      <c r="D126" s="171"/>
      <c r="E126" s="190"/>
      <c r="F126" s="198"/>
      <c r="G126" s="196"/>
      <c r="H126" s="242"/>
      <c r="I126" s="254"/>
      <c r="J126" s="242"/>
      <c r="K126" s="242"/>
      <c r="L126" s="242"/>
      <c r="M126" s="242"/>
      <c r="N126" s="242"/>
      <c r="O126" s="242"/>
      <c r="P126" s="242"/>
      <c r="Q126" s="253">
        <f t="shared" si="12"/>
        <v>0</v>
      </c>
      <c r="R126" s="242"/>
    </row>
    <row r="127" spans="1:18" ht="15">
      <c r="A127" s="178"/>
      <c r="B127" s="192"/>
      <c r="C127" s="194"/>
      <c r="D127" s="171"/>
      <c r="E127" s="190"/>
      <c r="F127" s="198"/>
      <c r="G127" s="196"/>
      <c r="H127" s="263"/>
      <c r="I127" s="254"/>
      <c r="J127" s="266"/>
      <c r="K127" s="266"/>
      <c r="L127" s="266"/>
      <c r="M127" s="266"/>
      <c r="N127" s="266"/>
      <c r="O127" s="266"/>
      <c r="P127" s="266"/>
      <c r="Q127" s="253">
        <f aca="true" t="shared" si="13" ref="Q127:Q148">J127-N127-O127</f>
        <v>0</v>
      </c>
      <c r="R127" s="271"/>
    </row>
    <row r="128" spans="1:18" ht="15">
      <c r="A128" s="178"/>
      <c r="B128" s="230"/>
      <c r="C128" s="229"/>
      <c r="D128" s="174"/>
      <c r="E128" s="211"/>
      <c r="F128" s="228"/>
      <c r="G128" s="206"/>
      <c r="H128" s="263"/>
      <c r="I128" s="264"/>
      <c r="J128" s="266"/>
      <c r="K128" s="266"/>
      <c r="L128" s="266"/>
      <c r="M128" s="266"/>
      <c r="N128" s="266"/>
      <c r="O128" s="266"/>
      <c r="P128" s="266"/>
      <c r="Q128" s="253">
        <f t="shared" si="13"/>
        <v>0</v>
      </c>
      <c r="R128" s="269"/>
    </row>
    <row r="129" spans="1:18" ht="15">
      <c r="A129" s="68"/>
      <c r="B129" s="69" t="s">
        <v>13</v>
      </c>
      <c r="C129" s="73"/>
      <c r="D129" s="72"/>
      <c r="E129" s="65"/>
      <c r="F129" s="66"/>
      <c r="G129" s="106"/>
      <c r="H129" s="263"/>
      <c r="I129" s="279"/>
      <c r="J129" s="269">
        <f aca="true" t="shared" si="14" ref="J129:R129">SUM(J125:J128)</f>
        <v>252.52</v>
      </c>
      <c r="K129" s="269">
        <f t="shared" si="14"/>
        <v>252.52</v>
      </c>
      <c r="L129" s="269">
        <f t="shared" si="14"/>
        <v>252.52</v>
      </c>
      <c r="M129" s="269">
        <f t="shared" si="14"/>
        <v>0</v>
      </c>
      <c r="N129" s="269">
        <f t="shared" si="14"/>
        <v>0</v>
      </c>
      <c r="O129" s="269">
        <f t="shared" si="14"/>
        <v>0</v>
      </c>
      <c r="P129" s="269">
        <f t="shared" si="14"/>
        <v>0</v>
      </c>
      <c r="Q129" s="269">
        <f>SUM(Q125:Q128)</f>
        <v>252.52</v>
      </c>
      <c r="R129" s="269">
        <f t="shared" si="14"/>
        <v>0</v>
      </c>
    </row>
    <row r="130" spans="1:18" ht="16.5" customHeight="1">
      <c r="A130" s="68"/>
      <c r="B130" s="103" t="s">
        <v>40</v>
      </c>
      <c r="C130" s="102"/>
      <c r="D130" s="72"/>
      <c r="E130" s="101" t="s">
        <v>24</v>
      </c>
      <c r="F130" s="85"/>
      <c r="G130" s="100" t="s">
        <v>39</v>
      </c>
      <c r="H130" s="263">
        <v>10</v>
      </c>
      <c r="I130" s="254">
        <v>42947</v>
      </c>
      <c r="J130" s="252">
        <v>3459.09</v>
      </c>
      <c r="K130" s="252">
        <v>3459.09</v>
      </c>
      <c r="L130" s="252">
        <v>3459.09</v>
      </c>
      <c r="M130" s="252"/>
      <c r="N130" s="265"/>
      <c r="O130" s="265"/>
      <c r="P130" s="265"/>
      <c r="Q130" s="253">
        <f t="shared" si="13"/>
        <v>3459.09</v>
      </c>
      <c r="R130" s="252"/>
    </row>
    <row r="131" spans="1:18" ht="15">
      <c r="A131" s="55">
        <v>14</v>
      </c>
      <c r="B131" s="99" t="s">
        <v>38</v>
      </c>
      <c r="C131" s="97" t="s">
        <v>37</v>
      </c>
      <c r="D131" s="80">
        <v>935</v>
      </c>
      <c r="E131" s="58"/>
      <c r="F131" s="83" t="s">
        <v>36</v>
      </c>
      <c r="G131" s="70" t="s">
        <v>35</v>
      </c>
      <c r="H131" s="263"/>
      <c r="I131" s="254"/>
      <c r="J131" s="252"/>
      <c r="K131" s="252"/>
      <c r="L131" s="252"/>
      <c r="M131" s="252"/>
      <c r="N131" s="265"/>
      <c r="O131" s="265"/>
      <c r="P131" s="265"/>
      <c r="Q131" s="253"/>
      <c r="R131" s="252"/>
    </row>
    <row r="132" spans="1:18" ht="15">
      <c r="A132" s="55"/>
      <c r="B132" s="99" t="s">
        <v>34</v>
      </c>
      <c r="C132" s="97"/>
      <c r="D132" s="80"/>
      <c r="E132" s="58"/>
      <c r="F132" s="83"/>
      <c r="G132" s="70" t="s">
        <v>32</v>
      </c>
      <c r="H132" s="263"/>
      <c r="I132" s="279"/>
      <c r="J132" s="269"/>
      <c r="K132" s="269"/>
      <c r="L132" s="269"/>
      <c r="M132" s="269"/>
      <c r="N132" s="269"/>
      <c r="O132" s="269"/>
      <c r="P132" s="269"/>
      <c r="Q132" s="253">
        <f t="shared" si="13"/>
        <v>0</v>
      </c>
      <c r="R132" s="269"/>
    </row>
    <row r="133" spans="1:18" ht="15">
      <c r="A133" s="53"/>
      <c r="B133" s="4"/>
      <c r="C133" s="89"/>
      <c r="D133" s="52"/>
      <c r="E133" s="58"/>
      <c r="F133" s="88"/>
      <c r="G133" s="98" t="s">
        <v>33</v>
      </c>
      <c r="H133" s="263"/>
      <c r="I133" s="279"/>
      <c r="J133" s="252"/>
      <c r="K133" s="252"/>
      <c r="L133" s="252"/>
      <c r="M133" s="252"/>
      <c r="N133" s="252"/>
      <c r="O133" s="252"/>
      <c r="P133" s="252"/>
      <c r="Q133" s="253">
        <f t="shared" si="13"/>
        <v>0</v>
      </c>
      <c r="R133" s="269"/>
    </row>
    <row r="134" spans="1:18" ht="15">
      <c r="A134" s="49"/>
      <c r="B134" s="56" t="s">
        <v>13</v>
      </c>
      <c r="C134" s="97"/>
      <c r="D134" s="80"/>
      <c r="E134" s="96"/>
      <c r="F134" s="83"/>
      <c r="G134" s="86"/>
      <c r="H134" s="263"/>
      <c r="I134" s="279"/>
      <c r="J134" s="269">
        <f aca="true" t="shared" si="15" ref="J134:R134">SUM(J130:J133)</f>
        <v>3459.09</v>
      </c>
      <c r="K134" s="269">
        <f t="shared" si="15"/>
        <v>3459.09</v>
      </c>
      <c r="L134" s="269">
        <f t="shared" si="15"/>
        <v>3459.09</v>
      </c>
      <c r="M134" s="269">
        <f t="shared" si="15"/>
        <v>0</v>
      </c>
      <c r="N134" s="269">
        <f t="shared" si="15"/>
        <v>0</v>
      </c>
      <c r="O134" s="269">
        <f t="shared" si="15"/>
        <v>0</v>
      </c>
      <c r="P134" s="269">
        <f t="shared" si="15"/>
        <v>0</v>
      </c>
      <c r="Q134" s="269">
        <f t="shared" si="15"/>
        <v>3459.09</v>
      </c>
      <c r="R134" s="269">
        <f t="shared" si="15"/>
        <v>0</v>
      </c>
    </row>
    <row r="135" spans="1:18" ht="16.5" customHeight="1">
      <c r="A135" s="68"/>
      <c r="B135" s="67"/>
      <c r="C135" s="95"/>
      <c r="D135" s="72"/>
      <c r="E135" s="66" t="s">
        <v>24</v>
      </c>
      <c r="F135" s="85"/>
      <c r="G135" s="94" t="s">
        <v>31</v>
      </c>
      <c r="H135" s="263">
        <v>109</v>
      </c>
      <c r="I135" s="254">
        <v>42947</v>
      </c>
      <c r="J135" s="266">
        <v>126.67</v>
      </c>
      <c r="K135" s="266">
        <v>126.67</v>
      </c>
      <c r="L135" s="266">
        <v>126.67</v>
      </c>
      <c r="M135" s="266"/>
      <c r="N135" s="266"/>
      <c r="O135" s="266"/>
      <c r="P135" s="266"/>
      <c r="Q135" s="253">
        <f t="shared" si="13"/>
        <v>126.67</v>
      </c>
      <c r="R135" s="266"/>
    </row>
    <row r="136" spans="1:18" ht="16.5" customHeight="1">
      <c r="A136" s="55">
        <v>15</v>
      </c>
      <c r="B136" s="150" t="s">
        <v>88</v>
      </c>
      <c r="C136" s="64" t="s">
        <v>15</v>
      </c>
      <c r="D136" s="93">
        <v>822</v>
      </c>
      <c r="E136" s="58"/>
      <c r="F136" s="64" t="s">
        <v>15</v>
      </c>
      <c r="G136" s="86" t="s">
        <v>30</v>
      </c>
      <c r="H136" s="263"/>
      <c r="I136" s="254"/>
      <c r="J136" s="274"/>
      <c r="K136" s="274"/>
      <c r="L136" s="274"/>
      <c r="M136" s="274"/>
      <c r="N136" s="274"/>
      <c r="O136" s="269"/>
      <c r="P136" s="269"/>
      <c r="Q136" s="253">
        <f t="shared" si="13"/>
        <v>0</v>
      </c>
      <c r="R136" s="269"/>
    </row>
    <row r="137" spans="1:18" ht="15.75" customHeight="1">
      <c r="A137" s="55"/>
      <c r="B137" s="150" t="s">
        <v>89</v>
      </c>
      <c r="C137" s="92"/>
      <c r="D137" s="80"/>
      <c r="E137" s="58"/>
      <c r="F137" s="83"/>
      <c r="G137" s="86" t="s">
        <v>23</v>
      </c>
      <c r="H137" s="263"/>
      <c r="I137" s="279"/>
      <c r="J137" s="269"/>
      <c r="K137" s="269"/>
      <c r="L137" s="269"/>
      <c r="M137" s="269"/>
      <c r="N137" s="269"/>
      <c r="O137" s="269"/>
      <c r="P137" s="269"/>
      <c r="Q137" s="253">
        <f t="shared" si="13"/>
        <v>0</v>
      </c>
      <c r="R137" s="269"/>
    </row>
    <row r="138" spans="1:18" ht="15">
      <c r="A138" s="53"/>
      <c r="B138" s="48"/>
      <c r="C138" s="91"/>
      <c r="D138" s="52"/>
      <c r="E138" s="51"/>
      <c r="F138" s="88"/>
      <c r="G138" s="90" t="s">
        <v>29</v>
      </c>
      <c r="H138" s="263"/>
      <c r="I138" s="279"/>
      <c r="J138" s="269"/>
      <c r="K138" s="269"/>
      <c r="L138" s="269"/>
      <c r="M138" s="269"/>
      <c r="N138" s="269"/>
      <c r="O138" s="269"/>
      <c r="P138" s="269"/>
      <c r="Q138" s="253">
        <f t="shared" si="13"/>
        <v>0</v>
      </c>
      <c r="R138" s="269"/>
    </row>
    <row r="139" spans="1:18" ht="15">
      <c r="A139" s="53"/>
      <c r="B139" s="67" t="s">
        <v>13</v>
      </c>
      <c r="C139" s="89"/>
      <c r="D139" s="52"/>
      <c r="E139" s="81"/>
      <c r="F139" s="88"/>
      <c r="G139" s="87"/>
      <c r="H139" s="252"/>
      <c r="I139" s="279"/>
      <c r="J139" s="269">
        <f aca="true" t="shared" si="16" ref="J139:R139">SUM(J135:J138)</f>
        <v>126.67</v>
      </c>
      <c r="K139" s="269">
        <f t="shared" si="16"/>
        <v>126.67</v>
      </c>
      <c r="L139" s="269">
        <f t="shared" si="16"/>
        <v>126.67</v>
      </c>
      <c r="M139" s="269">
        <f t="shared" si="16"/>
        <v>0</v>
      </c>
      <c r="N139" s="269">
        <f t="shared" si="16"/>
        <v>0</v>
      </c>
      <c r="O139" s="269">
        <f t="shared" si="16"/>
        <v>0</v>
      </c>
      <c r="P139" s="269">
        <f t="shared" si="16"/>
        <v>0</v>
      </c>
      <c r="Q139" s="269">
        <f t="shared" si="16"/>
        <v>126.67</v>
      </c>
      <c r="R139" s="269">
        <f t="shared" si="16"/>
        <v>0</v>
      </c>
    </row>
    <row r="140" spans="1:18" ht="16.5" customHeight="1">
      <c r="A140" s="68"/>
      <c r="B140" s="67"/>
      <c r="C140" s="95"/>
      <c r="D140" s="72"/>
      <c r="E140" s="66" t="s">
        <v>24</v>
      </c>
      <c r="F140" s="85"/>
      <c r="G140" s="94" t="s">
        <v>28</v>
      </c>
      <c r="H140" s="252">
        <v>212</v>
      </c>
      <c r="I140" s="254">
        <v>42947</v>
      </c>
      <c r="J140" s="252">
        <v>1129.24</v>
      </c>
      <c r="K140" s="252">
        <v>1129.24</v>
      </c>
      <c r="L140" s="252">
        <v>1129.24</v>
      </c>
      <c r="M140" s="252"/>
      <c r="N140" s="252"/>
      <c r="O140" s="252"/>
      <c r="P140" s="273"/>
      <c r="Q140" s="253">
        <f t="shared" si="13"/>
        <v>1129.24</v>
      </c>
      <c r="R140" s="252"/>
    </row>
    <row r="141" spans="1:18" ht="15">
      <c r="A141" s="55">
        <v>16</v>
      </c>
      <c r="B141" s="61" t="s">
        <v>27</v>
      </c>
      <c r="C141" s="64" t="s">
        <v>15</v>
      </c>
      <c r="D141" s="93">
        <v>639</v>
      </c>
      <c r="E141" s="58"/>
      <c r="F141" s="64" t="s">
        <v>15</v>
      </c>
      <c r="G141" s="86" t="s">
        <v>26</v>
      </c>
      <c r="H141" s="242">
        <v>213</v>
      </c>
      <c r="I141" s="254">
        <v>42947</v>
      </c>
      <c r="J141" s="242">
        <v>11658.09</v>
      </c>
      <c r="K141" s="242">
        <v>11658.09</v>
      </c>
      <c r="L141" s="242">
        <v>11658.09</v>
      </c>
      <c r="M141" s="242"/>
      <c r="N141" s="242"/>
      <c r="O141" s="242"/>
      <c r="P141" s="242"/>
      <c r="Q141" s="253">
        <f t="shared" si="13"/>
        <v>11658.09</v>
      </c>
      <c r="R141" s="242"/>
    </row>
    <row r="142" spans="1:18" ht="15">
      <c r="A142" s="55"/>
      <c r="B142" s="61"/>
      <c r="C142" s="92"/>
      <c r="D142" s="80"/>
      <c r="E142" s="58"/>
      <c r="F142" s="83"/>
      <c r="G142" s="86" t="s">
        <v>23</v>
      </c>
      <c r="H142" s="267"/>
      <c r="I142" s="254"/>
      <c r="J142" s="269"/>
      <c r="K142" s="269"/>
      <c r="L142" s="269"/>
      <c r="M142" s="269"/>
      <c r="N142" s="269"/>
      <c r="O142" s="269"/>
      <c r="P142" s="269"/>
      <c r="Q142" s="253"/>
      <c r="R142" s="269"/>
    </row>
    <row r="143" spans="1:18" ht="15">
      <c r="A143" s="53"/>
      <c r="B143" s="48"/>
      <c r="C143" s="91"/>
      <c r="D143" s="52"/>
      <c r="E143" s="51"/>
      <c r="F143" s="88"/>
      <c r="G143" s="90" t="s">
        <v>25</v>
      </c>
      <c r="H143" s="263"/>
      <c r="I143" s="279"/>
      <c r="J143" s="269"/>
      <c r="K143" s="269"/>
      <c r="L143" s="269"/>
      <c r="M143" s="269"/>
      <c r="N143" s="269"/>
      <c r="O143" s="269"/>
      <c r="P143" s="269"/>
      <c r="Q143" s="253">
        <f t="shared" si="13"/>
        <v>0</v>
      </c>
      <c r="R143" s="269"/>
    </row>
    <row r="144" spans="1:18" ht="15">
      <c r="A144" s="53"/>
      <c r="B144" s="69" t="s">
        <v>13</v>
      </c>
      <c r="C144" s="89"/>
      <c r="D144" s="52"/>
      <c r="E144" s="81"/>
      <c r="F144" s="88"/>
      <c r="G144" s="87"/>
      <c r="H144" s="252"/>
      <c r="I144" s="279"/>
      <c r="J144" s="269">
        <f aca="true" t="shared" si="17" ref="J144:R144">SUM(J140:J143)</f>
        <v>12787.33</v>
      </c>
      <c r="K144" s="269">
        <f t="shared" si="17"/>
        <v>12787.33</v>
      </c>
      <c r="L144" s="269">
        <f t="shared" si="17"/>
        <v>12787.33</v>
      </c>
      <c r="M144" s="269">
        <f t="shared" si="17"/>
        <v>0</v>
      </c>
      <c r="N144" s="269">
        <f t="shared" si="17"/>
        <v>0</v>
      </c>
      <c r="O144" s="269">
        <f t="shared" si="17"/>
        <v>0</v>
      </c>
      <c r="P144" s="269">
        <f t="shared" si="17"/>
        <v>0</v>
      </c>
      <c r="Q144" s="269">
        <f t="shared" si="17"/>
        <v>12787.33</v>
      </c>
      <c r="R144" s="269">
        <f t="shared" si="17"/>
        <v>0</v>
      </c>
    </row>
    <row r="145" spans="1:18" ht="15">
      <c r="A145" s="104"/>
      <c r="B145" s="149"/>
      <c r="C145" s="84"/>
      <c r="D145" s="60"/>
      <c r="E145" s="148"/>
      <c r="F145" s="155"/>
      <c r="G145" s="86"/>
      <c r="H145" s="252">
        <v>18000057</v>
      </c>
      <c r="I145" s="254">
        <v>42978</v>
      </c>
      <c r="J145" s="274">
        <v>513.2</v>
      </c>
      <c r="K145" s="274">
        <v>513.2</v>
      </c>
      <c r="L145" s="274"/>
      <c r="M145" s="274">
        <v>513.2</v>
      </c>
      <c r="N145" s="269"/>
      <c r="O145" s="269"/>
      <c r="P145" s="269"/>
      <c r="Q145" s="253">
        <f>J145-N145-O145-R145</f>
        <v>0</v>
      </c>
      <c r="R145" s="253">
        <f>K145-O145-P145-S145</f>
        <v>513.2</v>
      </c>
    </row>
    <row r="146" spans="1:18" ht="14.25" customHeight="1">
      <c r="A146" s="104"/>
      <c r="B146" s="165" t="s">
        <v>91</v>
      </c>
      <c r="C146" s="84"/>
      <c r="D146" s="60"/>
      <c r="E146" s="148"/>
      <c r="F146" s="155"/>
      <c r="G146" s="86"/>
      <c r="H146" s="252"/>
      <c r="I146" s="279"/>
      <c r="J146" s="269"/>
      <c r="K146" s="269"/>
      <c r="L146" s="269"/>
      <c r="M146" s="269"/>
      <c r="N146" s="269"/>
      <c r="O146" s="269"/>
      <c r="P146" s="269"/>
      <c r="Q146" s="253">
        <f>J146-N146-O146-R146</f>
        <v>0</v>
      </c>
      <c r="R146" s="269"/>
    </row>
    <row r="147" spans="1:18" ht="15">
      <c r="A147" s="104">
        <v>17</v>
      </c>
      <c r="B147" s="150"/>
      <c r="C147" s="84"/>
      <c r="D147" s="60"/>
      <c r="E147" s="148"/>
      <c r="F147" s="155"/>
      <c r="G147" s="86"/>
      <c r="H147" s="252"/>
      <c r="I147" s="279"/>
      <c r="J147" s="269"/>
      <c r="K147" s="269"/>
      <c r="L147" s="269"/>
      <c r="M147" s="269"/>
      <c r="N147" s="269"/>
      <c r="O147" s="269"/>
      <c r="P147" s="269"/>
      <c r="Q147" s="253">
        <f t="shared" si="13"/>
        <v>0</v>
      </c>
      <c r="R147" s="269"/>
    </row>
    <row r="148" spans="1:18" ht="15">
      <c r="A148" s="104"/>
      <c r="B148" s="150"/>
      <c r="C148" s="84"/>
      <c r="D148" s="60"/>
      <c r="E148" s="148"/>
      <c r="F148" s="155"/>
      <c r="G148" s="86"/>
      <c r="H148" s="252"/>
      <c r="I148" s="279"/>
      <c r="J148" s="269"/>
      <c r="K148" s="269"/>
      <c r="L148" s="269"/>
      <c r="M148" s="269"/>
      <c r="N148" s="269"/>
      <c r="O148" s="269"/>
      <c r="P148" s="269"/>
      <c r="Q148" s="253">
        <f t="shared" si="13"/>
        <v>0</v>
      </c>
      <c r="R148" s="269"/>
    </row>
    <row r="149" spans="1:18" ht="15">
      <c r="A149" s="146"/>
      <c r="B149" s="69" t="s">
        <v>13</v>
      </c>
      <c r="C149" s="84"/>
      <c r="D149" s="60"/>
      <c r="E149" s="148"/>
      <c r="F149" s="155"/>
      <c r="G149" s="86"/>
      <c r="H149" s="252"/>
      <c r="I149" s="279"/>
      <c r="J149" s="269">
        <f>SUM(J145:J148)</f>
        <v>513.2</v>
      </c>
      <c r="K149" s="269">
        <f aca="true" t="shared" si="18" ref="K149:R149">SUM(K145:K148)</f>
        <v>513.2</v>
      </c>
      <c r="L149" s="269">
        <f t="shared" si="18"/>
        <v>0</v>
      </c>
      <c r="M149" s="269">
        <f t="shared" si="18"/>
        <v>513.2</v>
      </c>
      <c r="N149" s="269">
        <f t="shared" si="18"/>
        <v>0</v>
      </c>
      <c r="O149" s="269">
        <f t="shared" si="18"/>
        <v>0</v>
      </c>
      <c r="P149" s="269">
        <f t="shared" si="18"/>
        <v>0</v>
      </c>
      <c r="Q149" s="269">
        <f t="shared" si="18"/>
        <v>0</v>
      </c>
      <c r="R149" s="269">
        <f t="shared" si="18"/>
        <v>513.2</v>
      </c>
    </row>
    <row r="150" spans="1:18" ht="15">
      <c r="A150" s="147"/>
      <c r="B150" s="54"/>
      <c r="C150" s="75"/>
      <c r="D150" s="60"/>
      <c r="E150" s="65"/>
      <c r="F150" s="74"/>
      <c r="G150" s="59" t="s">
        <v>21</v>
      </c>
      <c r="H150" s="252">
        <v>2711</v>
      </c>
      <c r="I150" s="254">
        <v>42947</v>
      </c>
      <c r="J150" s="252">
        <v>1783.24</v>
      </c>
      <c r="K150" s="252">
        <v>1783.24</v>
      </c>
      <c r="L150" s="252">
        <v>1783.24</v>
      </c>
      <c r="M150" s="252"/>
      <c r="N150" s="265"/>
      <c r="O150" s="265"/>
      <c r="P150" s="269"/>
      <c r="Q150" s="253">
        <f>J150-N150-O150</f>
        <v>1783.24</v>
      </c>
      <c r="R150" s="252"/>
    </row>
    <row r="151" spans="1:18" ht="15.75" customHeight="1">
      <c r="A151" s="55">
        <v>18</v>
      </c>
      <c r="B151" s="54" t="s">
        <v>20</v>
      </c>
      <c r="C151" s="76" t="s">
        <v>15</v>
      </c>
      <c r="D151" s="60"/>
      <c r="E151" s="62" t="s">
        <v>16</v>
      </c>
      <c r="F151" s="63" t="s">
        <v>15</v>
      </c>
      <c r="G151" s="59" t="s">
        <v>19</v>
      </c>
      <c r="H151" s="252"/>
      <c r="I151" s="254"/>
      <c r="J151" s="252"/>
      <c r="K151" s="252"/>
      <c r="L151" s="252"/>
      <c r="M151" s="252"/>
      <c r="N151" s="265"/>
      <c r="O151" s="265"/>
      <c r="P151" s="269"/>
      <c r="Q151" s="253">
        <f>J151-N151-O151</f>
        <v>0</v>
      </c>
      <c r="R151" s="252"/>
    </row>
    <row r="152" spans="1:18" ht="15.75" customHeight="1">
      <c r="A152" s="147"/>
      <c r="B152" s="54"/>
      <c r="C152" s="63"/>
      <c r="D152" s="60"/>
      <c r="E152" s="148"/>
      <c r="F152" s="63"/>
      <c r="G152" s="151"/>
      <c r="H152" s="252"/>
      <c r="I152" s="280"/>
      <c r="J152" s="273"/>
      <c r="K152" s="273"/>
      <c r="L152" s="273"/>
      <c r="M152" s="273"/>
      <c r="N152" s="269"/>
      <c r="O152" s="269"/>
      <c r="P152" s="269"/>
      <c r="Q152" s="253">
        <f>J152-N152-O152</f>
        <v>0</v>
      </c>
      <c r="R152" s="252"/>
    </row>
    <row r="153" spans="1:18" ht="13.5" customHeight="1">
      <c r="A153" s="55"/>
      <c r="B153" s="54"/>
      <c r="C153" s="75"/>
      <c r="D153" s="60"/>
      <c r="E153" s="62"/>
      <c r="F153" s="74"/>
      <c r="G153" s="59" t="s">
        <v>18</v>
      </c>
      <c r="H153" s="252"/>
      <c r="I153" s="279"/>
      <c r="J153" s="269"/>
      <c r="K153" s="269"/>
      <c r="L153" s="269"/>
      <c r="M153" s="269"/>
      <c r="N153" s="269"/>
      <c r="O153" s="269"/>
      <c r="P153" s="269"/>
      <c r="Q153" s="253">
        <f>J153-N153-O153</f>
        <v>0</v>
      </c>
      <c r="R153" s="252"/>
    </row>
    <row r="154" spans="1:18" ht="15">
      <c r="A154" s="49"/>
      <c r="B154" s="69" t="s">
        <v>13</v>
      </c>
      <c r="C154" s="79"/>
      <c r="D154" s="138"/>
      <c r="E154" s="96"/>
      <c r="F154" s="139"/>
      <c r="G154" s="57" t="s">
        <v>17</v>
      </c>
      <c r="H154" s="252"/>
      <c r="I154" s="279"/>
      <c r="J154" s="269">
        <f aca="true" t="shared" si="19" ref="J154:R154">SUM(J150:J153)</f>
        <v>1783.24</v>
      </c>
      <c r="K154" s="269">
        <f t="shared" si="19"/>
        <v>1783.24</v>
      </c>
      <c r="L154" s="269">
        <f t="shared" si="19"/>
        <v>1783.24</v>
      </c>
      <c r="M154" s="269">
        <f t="shared" si="19"/>
        <v>0</v>
      </c>
      <c r="N154" s="269">
        <f t="shared" si="19"/>
        <v>0</v>
      </c>
      <c r="O154" s="269">
        <f t="shared" si="19"/>
        <v>0</v>
      </c>
      <c r="P154" s="269">
        <f t="shared" si="19"/>
        <v>0</v>
      </c>
      <c r="Q154" s="269">
        <f t="shared" si="19"/>
        <v>1783.24</v>
      </c>
      <c r="R154" s="269">
        <f t="shared" si="19"/>
        <v>0</v>
      </c>
    </row>
    <row r="155" spans="1:18" ht="15">
      <c r="A155" s="47"/>
      <c r="B155" s="46" t="s">
        <v>12</v>
      </c>
      <c r="C155" s="45"/>
      <c r="D155" s="44"/>
      <c r="E155" s="44"/>
      <c r="F155" s="44"/>
      <c r="G155" s="44"/>
      <c r="H155" s="252"/>
      <c r="I155" s="281"/>
      <c r="J155" s="265">
        <f>J26+J48+J56+J60+J64+J69+J74+J83+J89+J96+J104+J124+J129+J134+J139+J144+J149+J154</f>
        <v>474198.29</v>
      </c>
      <c r="K155" s="265">
        <f>K26+K48+K56+K60+K64+K69+K74+K83+K89+K96+K104+K124+K129+K134+K139+K144+K149+K154</f>
        <v>473794.56</v>
      </c>
      <c r="L155" s="265">
        <f>L26+L48+L56+L60+L64+L69+L74+L83+L89+L96+L104+L124+L129+L134+L139+L144+L149+L154</f>
        <v>297286.18000000005</v>
      </c>
      <c r="M155" s="265">
        <f>M26+M48+M56+M60+M64+M69+M74+M83+M89+M96+M104+M124+M129+M134+M139+M144+M149+M154</f>
        <v>176508.38000000003</v>
      </c>
      <c r="N155" s="265">
        <f>N26+N48+N56+N60+N64+N69+N74+N83+N89+N96+N104+N124+N129+N134+N139+N144+N149+N154</f>
        <v>3890.9599999999996</v>
      </c>
      <c r="O155" s="265">
        <v>403.73</v>
      </c>
      <c r="P155" s="265">
        <f>P26+P48+P56+P60+P64+P69+P74+P83+P89+P96+P104+P124+P129+P134+P139+P144+P149+P154</f>
        <v>435506.0300000001</v>
      </c>
      <c r="Q155" s="265">
        <f>Q26+Q48+Q56+Q60+Q64+Q69+Q74+Q83+Q89+Q96+Q104+Q124+Q129+Q134+Q139+Q144+Q149+Q154</f>
        <v>300117.93000000005</v>
      </c>
      <c r="R155" s="265">
        <f>R26+R48+R56+R60+R64+R69+R74+R83+R89+R96+R104+R124+R129+R134+R139+R144+R149+R154</f>
        <v>169785.67</v>
      </c>
    </row>
    <row r="156" spans="2:18" ht="15">
      <c r="B156" s="1"/>
      <c r="C156" s="2"/>
      <c r="H156" s="43"/>
      <c r="I156" s="250"/>
      <c r="K156" s="3"/>
      <c r="L156" s="4"/>
      <c r="M156" s="4"/>
      <c r="N156" s="3"/>
      <c r="O156" s="3"/>
      <c r="P156" s="3"/>
      <c r="Q156" s="42"/>
      <c r="R156" s="17"/>
    </row>
    <row r="157" spans="1:18" ht="15">
      <c r="A157" s="39" t="s">
        <v>11</v>
      </c>
      <c r="B157" s="1"/>
      <c r="C157" s="41"/>
      <c r="D157" s="31"/>
      <c r="E157" s="40"/>
      <c r="H157" s="4"/>
      <c r="I157" s="218" t="s">
        <v>10</v>
      </c>
      <c r="J157" s="218"/>
      <c r="K157" s="218"/>
      <c r="L157" s="35"/>
      <c r="M157" s="35"/>
      <c r="N157" s="217" t="s">
        <v>9</v>
      </c>
      <c r="O157" s="217"/>
      <c r="P157" s="217"/>
      <c r="Q157" s="217"/>
      <c r="R157" s="217"/>
    </row>
    <row r="158" spans="1:18" ht="15">
      <c r="A158" s="32" t="s">
        <v>8</v>
      </c>
      <c r="B158" s="39"/>
      <c r="C158" s="38"/>
      <c r="D158" s="37"/>
      <c r="E158" s="36"/>
      <c r="H158" s="4"/>
      <c r="I158" s="249"/>
      <c r="J158" s="27" t="s">
        <v>7</v>
      </c>
      <c r="K158" s="35"/>
      <c r="L158" s="140"/>
      <c r="M158" s="164"/>
      <c r="N158" s="34"/>
      <c r="O158" s="34"/>
      <c r="P158" s="34"/>
      <c r="Q158" s="33" t="s">
        <v>6</v>
      </c>
      <c r="R158" s="33"/>
    </row>
    <row r="159" spans="1:17" ht="15">
      <c r="A159" s="8"/>
      <c r="B159" s="32"/>
      <c r="C159" s="26"/>
      <c r="D159" s="31"/>
      <c r="E159" s="30"/>
      <c r="F159" s="23"/>
      <c r="G159" s="29"/>
      <c r="H159" s="28"/>
      <c r="I159" s="249"/>
      <c r="J159" s="19"/>
      <c r="K159" s="27"/>
      <c r="L159" s="27"/>
      <c r="M159" s="27"/>
      <c r="N159" s="17"/>
      <c r="O159" s="15"/>
      <c r="P159" s="15"/>
      <c r="Q159" s="15"/>
    </row>
    <row r="160" spans="1:17" ht="15">
      <c r="A160" s="8"/>
      <c r="B160" s="16"/>
      <c r="C160" s="26"/>
      <c r="D160" s="25"/>
      <c r="E160" s="24"/>
      <c r="F160" s="23"/>
      <c r="G160" s="22"/>
      <c r="H160" s="21"/>
      <c r="I160" s="249"/>
      <c r="J160" s="19"/>
      <c r="K160" s="18"/>
      <c r="L160" s="18"/>
      <c r="M160" s="18"/>
      <c r="N160" s="17"/>
      <c r="O160" s="15"/>
      <c r="P160" s="15"/>
      <c r="Q160" s="15"/>
    </row>
    <row r="161" spans="1:17" ht="15">
      <c r="A161" s="8"/>
      <c r="B161" s="16"/>
      <c r="C161" s="12"/>
      <c r="D161" s="11"/>
      <c r="E161" s="10"/>
      <c r="F161" s="1"/>
      <c r="G161" s="8"/>
      <c r="H161" s="4"/>
      <c r="I161" s="251"/>
      <c r="J161" s="15"/>
      <c r="K161" s="7"/>
      <c r="L161" s="6"/>
      <c r="M161" s="6"/>
      <c r="N161" s="14" t="s">
        <v>5</v>
      </c>
      <c r="O161" s="14"/>
      <c r="P161" s="14"/>
      <c r="Q161" s="14"/>
    </row>
    <row r="162" spans="1:17" ht="15">
      <c r="A162" s="8"/>
      <c r="B162" s="13"/>
      <c r="C162" s="12"/>
      <c r="D162" s="11"/>
      <c r="E162" s="10"/>
      <c r="F162" s="9"/>
      <c r="G162" s="8"/>
      <c r="H162" s="4"/>
      <c r="I162" s="247"/>
      <c r="K162" s="7"/>
      <c r="L162" s="6"/>
      <c r="M162" s="6"/>
      <c r="N162" s="5" t="s">
        <v>4</v>
      </c>
      <c r="O162" s="5"/>
      <c r="P162" s="5"/>
      <c r="Q162" s="5"/>
    </row>
    <row r="163" spans="2:16" ht="15">
      <c r="B163" s="1"/>
      <c r="C163" s="2"/>
      <c r="H163" s="4"/>
      <c r="I163" s="247"/>
      <c r="K163" s="3"/>
      <c r="L163" s="4"/>
      <c r="M163" s="4"/>
      <c r="N163" s="3"/>
      <c r="O163" s="3"/>
      <c r="P163" s="3"/>
    </row>
    <row r="164" spans="2:17" ht="15">
      <c r="B164" s="1"/>
      <c r="C164" s="2"/>
      <c r="H164" s="4" t="s">
        <v>3</v>
      </c>
      <c r="I164" s="247"/>
      <c r="K164" s="3"/>
      <c r="L164" s="4"/>
      <c r="M164" s="4"/>
      <c r="N164" s="3"/>
      <c r="O164" s="3"/>
      <c r="P164" s="3"/>
      <c r="Q164" s="3" t="s">
        <v>2</v>
      </c>
    </row>
    <row r="165" spans="2:17" ht="15">
      <c r="B165" s="1"/>
      <c r="C165" s="2"/>
      <c r="H165" s="4"/>
      <c r="I165" s="247" t="s">
        <v>1</v>
      </c>
      <c r="L165" s="1"/>
      <c r="M165" s="1"/>
      <c r="Q165" s="3" t="s">
        <v>0</v>
      </c>
    </row>
    <row r="166" spans="2:13" ht="15">
      <c r="B166" s="1"/>
      <c r="C166" s="2"/>
      <c r="H166" s="4"/>
      <c r="I166" s="247"/>
      <c r="L166" s="1"/>
      <c r="M166" s="1"/>
    </row>
  </sheetData>
  <sheetProtection/>
  <mergeCells count="98">
    <mergeCell ref="B61:B63"/>
    <mergeCell ref="C28:C47"/>
    <mergeCell ref="B28:B47"/>
    <mergeCell ref="F9:F26"/>
    <mergeCell ref="E9:E26"/>
    <mergeCell ref="C9:C26"/>
    <mergeCell ref="C75:C82"/>
    <mergeCell ref="B75:B82"/>
    <mergeCell ref="G97:G103"/>
    <mergeCell ref="F97:F103"/>
    <mergeCell ref="E97:E103"/>
    <mergeCell ref="D97:D103"/>
    <mergeCell ref="C97:C103"/>
    <mergeCell ref="A125:A128"/>
    <mergeCell ref="G125:G128"/>
    <mergeCell ref="F125:F128"/>
    <mergeCell ref="E125:E128"/>
    <mergeCell ref="D125:D128"/>
    <mergeCell ref="C125:C128"/>
    <mergeCell ref="B125:B128"/>
    <mergeCell ref="A105:A123"/>
    <mergeCell ref="A97:A103"/>
    <mergeCell ref="B105:B123"/>
    <mergeCell ref="E105:E123"/>
    <mergeCell ref="D105:D123"/>
    <mergeCell ref="C105:C123"/>
    <mergeCell ref="B97:B103"/>
    <mergeCell ref="N157:R157"/>
    <mergeCell ref="I157:K157"/>
    <mergeCell ref="F90:F95"/>
    <mergeCell ref="G28:G47"/>
    <mergeCell ref="G90:G95"/>
    <mergeCell ref="G105:G123"/>
    <mergeCell ref="F105:F123"/>
    <mergeCell ref="G84:G88"/>
    <mergeCell ref="F75:F82"/>
    <mergeCell ref="F61:F63"/>
    <mergeCell ref="O6:O7"/>
    <mergeCell ref="D9:D26"/>
    <mergeCell ref="F84:F88"/>
    <mergeCell ref="D75:D82"/>
    <mergeCell ref="E75:E82"/>
    <mergeCell ref="D70:D72"/>
    <mergeCell ref="E70:E72"/>
    <mergeCell ref="D84:D88"/>
    <mergeCell ref="E84:E88"/>
    <mergeCell ref="F28:F47"/>
    <mergeCell ref="F49:F55"/>
    <mergeCell ref="G65:G68"/>
    <mergeCell ref="F65:F68"/>
    <mergeCell ref="F6:F7"/>
    <mergeCell ref="B70:B72"/>
    <mergeCell ref="G61:G63"/>
    <mergeCell ref="F57:F59"/>
    <mergeCell ref="D61:D63"/>
    <mergeCell ref="H6:J6"/>
    <mergeCell ref="G70:G73"/>
    <mergeCell ref="G9:G26"/>
    <mergeCell ref="E28:E47"/>
    <mergeCell ref="G57:G59"/>
    <mergeCell ref="G49:G55"/>
    <mergeCell ref="F70:F72"/>
    <mergeCell ref="G6:G7"/>
    <mergeCell ref="C65:C68"/>
    <mergeCell ref="E61:E63"/>
    <mergeCell ref="D65:D68"/>
    <mergeCell ref="E65:E68"/>
    <mergeCell ref="A70:A72"/>
    <mergeCell ref="A75:A82"/>
    <mergeCell ref="A65:A68"/>
    <mergeCell ref="C84:C88"/>
    <mergeCell ref="E49:E55"/>
    <mergeCell ref="C70:C72"/>
    <mergeCell ref="A84:A88"/>
    <mergeCell ref="B84:B88"/>
    <mergeCell ref="A57:A59"/>
    <mergeCell ref="B57:B59"/>
    <mergeCell ref="C57:C59"/>
    <mergeCell ref="E57:E59"/>
    <mergeCell ref="A61:A63"/>
    <mergeCell ref="B65:B68"/>
    <mergeCell ref="C61:C63"/>
    <mergeCell ref="D57:D59"/>
    <mergeCell ref="A90:A95"/>
    <mergeCell ref="D90:D95"/>
    <mergeCell ref="E90:E95"/>
    <mergeCell ref="B90:B95"/>
    <mergeCell ref="C90:C95"/>
    <mergeCell ref="A9:A26"/>
    <mergeCell ref="A6:A7"/>
    <mergeCell ref="A28:A47"/>
    <mergeCell ref="D49:D55"/>
    <mergeCell ref="D28:D47"/>
    <mergeCell ref="A49:A55"/>
    <mergeCell ref="B49:B55"/>
    <mergeCell ref="C49:C55"/>
    <mergeCell ref="C6:C7"/>
    <mergeCell ref="B6:B7"/>
  </mergeCells>
  <printOptions/>
  <pageMargins left="0.7" right="0.7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2017-09-14T11:25:19Z</cp:lastPrinted>
  <dcterms:created xsi:type="dcterms:W3CDTF">2017-06-21T10:50:40Z</dcterms:created>
  <dcterms:modified xsi:type="dcterms:W3CDTF">2017-09-14T11:50:34Z</dcterms:modified>
  <cp:category/>
  <cp:version/>
  <cp:contentType/>
  <cp:contentStatus/>
</cp:coreProperties>
</file>